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3CA288DD-6391-4C6D-9674-A53242D33835}" xr6:coauthVersionLast="47" xr6:coauthVersionMax="47" xr10:uidLastSave="{00000000-0000-0000-0000-000000000000}"/>
  <bookViews>
    <workbookView xWindow="2730" yWindow="3675" windowWidth="21600" windowHeight="12510" xr2:uid="{00000000-000D-0000-FFFF-FFFF00000000}"/>
  </bookViews>
  <sheets>
    <sheet name="tab1" sheetId="5" r:id="rId1"/>
    <sheet name="tab2" sheetId="6" r:id="rId2"/>
    <sheet name="tab3" sheetId="3" r:id="rId3"/>
    <sheet name="tab4" sheetId="2" r:id="rId4"/>
    <sheet name="tab5" sheetId="1" r:id="rId5"/>
  </sheets>
  <definedNames>
    <definedName name="_xlnm.Print_Area" localSheetId="3">'tab4'!$A$1:$I$161</definedName>
    <definedName name="_xlnm.Print_Area" localSheetId="4">'tab5'!$A$1:$I$193</definedName>
    <definedName name="_xlnm.Print_Titles" localSheetId="3">'tab4'!$1:$3</definedName>
    <definedName name="_xlnm.Print_Titles" localSheetId="4">'tab5'!$1:$3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D161" i="2"/>
  <c r="E159" i="2"/>
  <c r="C159" i="2"/>
  <c r="E107" i="2"/>
  <c r="E103" i="2"/>
  <c r="E92" i="2"/>
  <c r="D92" i="2"/>
  <c r="E77" i="2"/>
  <c r="D77" i="2"/>
  <c r="E71" i="2"/>
  <c r="D71" i="2"/>
  <c r="E63" i="2"/>
  <c r="E59" i="2"/>
  <c r="E53" i="2"/>
  <c r="D53" i="2"/>
  <c r="E45" i="2"/>
  <c r="E34" i="2"/>
  <c r="D34" i="2"/>
  <c r="E22" i="2"/>
  <c r="D22" i="2"/>
  <c r="E12" i="2"/>
  <c r="E35" i="2" l="1"/>
  <c r="E151" i="2"/>
  <c r="D93" i="2"/>
  <c r="E93" i="2"/>
  <c r="E161" i="2" s="1"/>
  <c r="E37" i="2"/>
  <c r="E36" i="2"/>
  <c r="E38" i="2" l="1"/>
  <c r="E8" i="1"/>
  <c r="E9" i="1"/>
  <c r="E10" i="1"/>
  <c r="D37" i="1"/>
  <c r="E36" i="1"/>
  <c r="D11" i="1"/>
  <c r="D155" i="1" l="1"/>
  <c r="D94" i="1"/>
  <c r="D81" i="1"/>
  <c r="D72" i="1"/>
  <c r="D67" i="1"/>
  <c r="D61" i="1"/>
  <c r="D46" i="1"/>
  <c r="D190" i="1"/>
  <c r="E189" i="1"/>
  <c r="E183" i="1"/>
  <c r="D181" i="1"/>
  <c r="E187" i="1"/>
  <c r="E188" i="1"/>
  <c r="E186" i="1"/>
  <c r="E185" i="1"/>
  <c r="E184" i="1"/>
  <c r="E190" i="1" l="1"/>
  <c r="E154" i="1"/>
  <c r="E153" i="1"/>
  <c r="E179" i="1" l="1"/>
  <c r="E173" i="1"/>
  <c r="E170" i="1"/>
  <c r="E152" i="1" l="1"/>
  <c r="E151" i="1"/>
  <c r="E150" i="1"/>
  <c r="E149" i="1"/>
  <c r="E148" i="1"/>
  <c r="E147" i="1"/>
  <c r="E161" i="1"/>
  <c r="E160" i="1"/>
  <c r="E164" i="1"/>
  <c r="E168" i="1"/>
  <c r="E174" i="1"/>
  <c r="E175" i="1"/>
  <c r="E176" i="1"/>
  <c r="E177" i="1"/>
  <c r="E171" i="1"/>
  <c r="E167" i="1"/>
  <c r="E163" i="1"/>
  <c r="E169" i="1"/>
  <c r="E162" i="1"/>
  <c r="E159" i="1"/>
  <c r="E172" i="1"/>
  <c r="E165" i="1"/>
  <c r="E166" i="1"/>
  <c r="E178" i="1"/>
  <c r="E158" i="1"/>
  <c r="C180" i="1" l="1"/>
  <c r="E180" i="1" s="1"/>
  <c r="E181" i="1" s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27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12" i="1"/>
  <c r="D12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96" i="1"/>
  <c r="D110" i="1"/>
  <c r="D191" i="1" s="1"/>
  <c r="E84" i="1"/>
  <c r="E85" i="1"/>
  <c r="E86" i="1"/>
  <c r="E87" i="1"/>
  <c r="E88" i="1"/>
  <c r="E89" i="1"/>
  <c r="E90" i="1"/>
  <c r="E91" i="1"/>
  <c r="E92" i="1"/>
  <c r="E93" i="1"/>
  <c r="E83" i="1"/>
  <c r="E75" i="1"/>
  <c r="E76" i="1"/>
  <c r="E77" i="1"/>
  <c r="E78" i="1"/>
  <c r="E79" i="1"/>
  <c r="E80" i="1"/>
  <c r="E74" i="1"/>
  <c r="E70" i="1"/>
  <c r="E71" i="1"/>
  <c r="E69" i="1"/>
  <c r="E64" i="1"/>
  <c r="E65" i="1"/>
  <c r="E66" i="1"/>
  <c r="E63" i="1"/>
  <c r="E49" i="1"/>
  <c r="E50" i="1"/>
  <c r="E51" i="1"/>
  <c r="E52" i="1"/>
  <c r="E53" i="1"/>
  <c r="E54" i="1"/>
  <c r="E55" i="1"/>
  <c r="E56" i="1"/>
  <c r="E57" i="1"/>
  <c r="E58" i="1"/>
  <c r="E59" i="1"/>
  <c r="E60" i="1"/>
  <c r="E48" i="1"/>
  <c r="E61" i="1" l="1"/>
  <c r="E67" i="1"/>
  <c r="E72" i="1"/>
  <c r="E81" i="1"/>
  <c r="E94" i="1"/>
  <c r="E155" i="1"/>
  <c r="E110" i="1"/>
  <c r="E125" i="1"/>
  <c r="E40" i="1"/>
  <c r="E41" i="1"/>
  <c r="E42" i="1"/>
  <c r="E43" i="1"/>
  <c r="E44" i="1"/>
  <c r="E45" i="1"/>
  <c r="E39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3" i="1"/>
  <c r="E6" i="1"/>
  <c r="E7" i="1"/>
  <c r="E37" i="1" l="1"/>
  <c r="E46" i="1"/>
  <c r="E5" i="1"/>
  <c r="E11" i="1" s="1"/>
  <c r="E191" i="1" l="1"/>
  <c r="D193" i="1"/>
  <c r="E192" i="1" l="1"/>
  <c r="E193" i="1" s="1"/>
</calcChain>
</file>

<file path=xl/sharedStrings.xml><?xml version="1.0" encoding="utf-8"?>
<sst xmlns="http://schemas.openxmlformats.org/spreadsheetml/2006/main" count="725" uniqueCount="506">
  <si>
    <t>Nazwa pomieszczenia</t>
  </si>
  <si>
    <t>-</t>
  </si>
  <si>
    <t>2.20</t>
  </si>
  <si>
    <t>2.21</t>
  </si>
  <si>
    <t>2.22</t>
  </si>
  <si>
    <t>Pokój Kierownika Oddziału Kadr</t>
  </si>
  <si>
    <t>Biuro Podawcze</t>
  </si>
  <si>
    <t>Poczekalnia BOI</t>
  </si>
  <si>
    <t>2.23</t>
  </si>
  <si>
    <t>Oddział Inwestycyjno-Gospodarczy</t>
  </si>
  <si>
    <t>Razem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</si>
  <si>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</si>
  <si>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</si>
  <si>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</si>
  <si>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</si>
  <si>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</si>
  <si>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</si>
  <si>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</si>
  <si>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</si>
  <si>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</si>
  <si>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</si>
  <si>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</si>
  <si>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</si>
  <si>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</si>
  <si>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</si>
  <si>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</si>
  <si>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</si>
  <si>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</si>
  <si>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</si>
  <si>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</si>
  <si>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</si>
  <si>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</si>
  <si>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</si>
  <si>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</si>
  <si>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</si>
  <si>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</si>
  <si>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</si>
  <si>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</si>
  <si>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</si>
  <si>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</si>
  <si>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</si>
  <si>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</si>
  <si>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</si>
  <si>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</si>
  <si>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</si>
  <si>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</si>
  <si>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</si>
  <si>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</si>
  <si>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</si>
  <si>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</si>
  <si>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</si>
  <si>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</si>
  <si>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</si>
  <si>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</si>
  <si>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</si>
  <si>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</si>
  <si>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</si>
  <si>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</si>
  <si>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</si>
  <si>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</si>
  <si>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</si>
  <si>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</si>
  <si>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</si>
  <si>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</si>
  <si>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</si>
  <si>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</si>
  <si>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</si>
  <si>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</si>
  <si>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</si>
  <si>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</si>
  <si>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</si>
  <si>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</si>
  <si>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</si>
  <si>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</si>
  <si>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</si>
  <si>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</si>
  <si>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</si>
  <si>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</si>
  <si>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</si>
  <si>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</si>
  <si>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</si>
  <si>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</si>
  <si>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</si>
  <si>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</si>
  <si>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</si>
  <si>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</si>
  <si>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</si>
  <si>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</si>
  <si>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</si>
  <si>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</si>
  <si>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</si>
  <si>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</si>
  <si>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</si>
  <si>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</si>
  <si>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</si>
  <si>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</si>
  <si>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</si>
  <si>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</si>
  <si>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</si>
  <si>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</si>
  <si>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</si>
  <si>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</si>
  <si>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</si>
  <si>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</si>
  <si>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</si>
  <si>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</si>
  <si>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</si>
  <si>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</si>
  <si>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</si>
  <si>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</si>
  <si>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</si>
  <si>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</si>
  <si>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</si>
  <si>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</si>
  <si>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</si>
  <si>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</si>
  <si>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</si>
  <si>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12.1</t>
  </si>
  <si>
    <t>12.2</t>
  </si>
  <si>
    <t>8.9</t>
  </si>
  <si>
    <t>8.10</t>
  </si>
  <si>
    <t>8.11</t>
  </si>
  <si>
    <t>Pokój e-nominacje sędziowskie</t>
  </si>
  <si>
    <t>Pokój biurowy</t>
  </si>
  <si>
    <t>3.7</t>
  </si>
  <si>
    <t>4.11</t>
  </si>
  <si>
    <t>6.3</t>
  </si>
  <si>
    <t>1.4</t>
  </si>
  <si>
    <t>Pokój biurowy, sekcja planowanie</t>
  </si>
  <si>
    <t>4.12</t>
  </si>
  <si>
    <t>4.13</t>
  </si>
  <si>
    <t xml:space="preserve">Kierownictwo Sądu </t>
  </si>
  <si>
    <t xml:space="preserve">VII Wydział Gospodarczy </t>
  </si>
  <si>
    <t>Lp.</t>
  </si>
  <si>
    <t>Pow. jednego pomieszczenia w m²</t>
  </si>
  <si>
    <t>Ilość pomieszczeń</t>
  </si>
  <si>
    <t>Łączna powierzchnia w m²</t>
  </si>
  <si>
    <t>Uwagi</t>
  </si>
  <si>
    <t>Gabinet Dyrektora Sądu</t>
  </si>
  <si>
    <t>Gabinet Zastępcy Dyrektora Sądu</t>
  </si>
  <si>
    <t>Sekretariat Dyrektora Sądu</t>
  </si>
  <si>
    <t>Oddział Administracyjny i Oddział Kadr</t>
  </si>
  <si>
    <t>Pokój Prezesa Sądu Dyscyplinarnego</t>
  </si>
  <si>
    <t>Sekretariat Sądu Dyscyplinarnego</t>
  </si>
  <si>
    <t>Pokój Kierownika Szkolenia</t>
  </si>
  <si>
    <t>Pokój specjalistów ds. szkoleń</t>
  </si>
  <si>
    <t>Biuro Obsługi Interesanta - telefony</t>
  </si>
  <si>
    <t>Czytelnia akt BOI</t>
  </si>
  <si>
    <t>Pokój woźnych - obsługa</t>
  </si>
  <si>
    <t>Pokój woźnych BOI, BP</t>
  </si>
  <si>
    <t>Pokój archiwisty</t>
  </si>
  <si>
    <t>pokój Zastępcy Rzecznika Dyscyplinarnego</t>
  </si>
  <si>
    <t>Pokój Zastępcy Kierownika Oddziału Kadr</t>
  </si>
  <si>
    <t>Pokój urzędników Oddziału Kard</t>
  </si>
  <si>
    <t>Oddział Finansowo - Kontrolny</t>
  </si>
  <si>
    <t>Główny Księgowy</t>
  </si>
  <si>
    <t>Zastępca Głównego księgowego</t>
  </si>
  <si>
    <t>Pokój pracowników obsługi (woźni)</t>
  </si>
  <si>
    <t>Oddział Informatyczny</t>
  </si>
  <si>
    <t>Zespół Kontroli</t>
  </si>
  <si>
    <t>Samodzielne stanowiska</t>
  </si>
  <si>
    <t>Audytor</t>
  </si>
  <si>
    <t>Rzecznik prasowy sądu</t>
  </si>
  <si>
    <t>IV Wydział Wizytacji</t>
  </si>
  <si>
    <t>Pokój przewodniczącego IV Wydziału</t>
  </si>
  <si>
    <t>Pokój sędziów wizytatorów</t>
  </si>
  <si>
    <t>Pokój inspektora ds. Biurowości i analiz</t>
  </si>
  <si>
    <t>Przewodniczący Wydziału</t>
  </si>
  <si>
    <t>Pokój kierownika sekretariatu</t>
  </si>
  <si>
    <t>Pokój zastępcy kierownika sekretariatu.</t>
  </si>
  <si>
    <t>Pokój sędziów</t>
  </si>
  <si>
    <t>Pokój referendarzy</t>
  </si>
  <si>
    <t>Pokój asystentów sędziego</t>
  </si>
  <si>
    <t>Pokój asystentów sędziów</t>
  </si>
  <si>
    <t>Pozostałe pomieszczenia ogólne</t>
  </si>
  <si>
    <t>Portiernia</t>
  </si>
  <si>
    <t>Archiwum zakładowe</t>
  </si>
  <si>
    <t>Archiwum podręczne</t>
  </si>
  <si>
    <t>Archiwum akt osobowych i płac</t>
  </si>
  <si>
    <t>Biblioteka + czytelnia</t>
  </si>
  <si>
    <t>Urzędnicy realizujący wnioski dot. inf. publicznej</t>
  </si>
  <si>
    <t>Sala konferencyjna</t>
  </si>
  <si>
    <t>Sala rozpraw Sądu Dyscyplinarnego</t>
  </si>
  <si>
    <t>Pracownicy księgowości</t>
  </si>
  <si>
    <t>Kierownik sekcji planowania</t>
  </si>
  <si>
    <t>Pracownicy sekcji planowania</t>
  </si>
  <si>
    <t>Kasa</t>
  </si>
  <si>
    <t>Pokój Kierownika Oddziału</t>
  </si>
  <si>
    <t>Pokój Zastępcy Kierownika Oddziału</t>
  </si>
  <si>
    <t>Pokój kierowców</t>
  </si>
  <si>
    <t>Magazyn artykułów piśmiennych</t>
  </si>
  <si>
    <t>Pokój pracowników obsługujących korespondencję</t>
  </si>
  <si>
    <t>Pokój pracowników Oddziału</t>
  </si>
  <si>
    <t>Specjaliści ds. Zamówień publicznych</t>
  </si>
  <si>
    <t>Konserwatorzy</t>
  </si>
  <si>
    <t>Pokój inspektorów</t>
  </si>
  <si>
    <t>Pokój kierownika sekcji ds. Zamówień publicznych</t>
  </si>
  <si>
    <t>Pokój biurowy sekcji ds. Zamówień publicznych</t>
  </si>
  <si>
    <t>Pokój informatyków</t>
  </si>
  <si>
    <t>Pokój Kierownika Zespołu</t>
  </si>
  <si>
    <t>Pracownicy Zespołu Kontroli</t>
  </si>
  <si>
    <t>Specjalista ds. Kontroli zarządczej</t>
  </si>
  <si>
    <t>Radca prawny</t>
  </si>
  <si>
    <t>Inspektor ochrony danych osobowych</t>
  </si>
  <si>
    <t>Inspektor ds. Bhp i ppoż.</t>
  </si>
  <si>
    <t>Inspektor ds. Obronnych + pokój stałego dyżuru</t>
  </si>
  <si>
    <t>Zastępca kierownika sekretariatu</t>
  </si>
  <si>
    <t>Kierownik zespołu ds. Analiz i org. Pracy</t>
  </si>
  <si>
    <t>Pokój urzędników</t>
  </si>
  <si>
    <t>Pokój pracowników zespołu ds. Analiz i org. Pracy</t>
  </si>
  <si>
    <t>Przewodniczący wydziału</t>
  </si>
  <si>
    <t>Zastępca przewodniczącego wydziału</t>
  </si>
  <si>
    <t>Pokój urzędników wydziału</t>
  </si>
  <si>
    <t>Sala rozpraw</t>
  </si>
  <si>
    <t>Pokoje narad</t>
  </si>
  <si>
    <t>Pokój do przechowywania akt spraw bieżących</t>
  </si>
  <si>
    <t>Holl - poczekalnia przy sali rozpraw</t>
  </si>
  <si>
    <t>Zastępca przewodniczącego</t>
  </si>
  <si>
    <t>Pokoje sędziów</t>
  </si>
  <si>
    <t>Pokój przechowywania akt spraw bieżących</t>
  </si>
  <si>
    <t>Pokój dla adwokatów</t>
  </si>
  <si>
    <t>Pokój dla radców prawnych</t>
  </si>
  <si>
    <t>Pokój dla policji sądowej</t>
  </si>
  <si>
    <t>Węzeł sanitarny z natryskiem dla pracowników gospodarczych sądu</t>
  </si>
  <si>
    <t>Sale szkoleniowe</t>
  </si>
  <si>
    <t>Pomieszczenie socjalne</t>
  </si>
  <si>
    <t>Pomieszczenie gospodarcze dla sprzątaczek</t>
  </si>
  <si>
    <t>Magazyn gospodarczy</t>
  </si>
  <si>
    <t>Warsztat konserwatorów</t>
  </si>
  <si>
    <t>Pomieszczenia ksero</t>
  </si>
  <si>
    <t>Magazyn techniczny</t>
  </si>
  <si>
    <t>Bufet dla sędziów</t>
  </si>
  <si>
    <t>VI Wydział Cywilny</t>
  </si>
  <si>
    <t>Śluza dla sędziów, protokolantów, świadków</t>
  </si>
  <si>
    <t>Pomieszczenie na depozytariusze</t>
  </si>
  <si>
    <t>Pokój administratora sali rozpraw</t>
  </si>
  <si>
    <t>Pokój odpoczynku antyterrorystów</t>
  </si>
  <si>
    <t>Toaleta obsługi</t>
  </si>
  <si>
    <t>Pomieszczenie czerpni powietrza autonomicznej klimatyzacji</t>
  </si>
  <si>
    <t>Pomieszczenie autonomicznej klimatyzacji</t>
  </si>
  <si>
    <t>Pomieszczenie zrzutu powietrza z autonomicznej klimatyzacji</t>
  </si>
  <si>
    <t>Toaleta antywaldalowa dla podsądnych</t>
  </si>
  <si>
    <t>Toaleta dla sędziów</t>
  </si>
  <si>
    <t>Sala narad sędziów</t>
  </si>
  <si>
    <t>Poczekalnia dla świadków i biegłych</t>
  </si>
  <si>
    <t>Pomieszczenie na sprzęt i środki czystości</t>
  </si>
  <si>
    <t>Ciągi komunikacyjne dla sali specjalnej</t>
  </si>
  <si>
    <t>11.21</t>
  </si>
  <si>
    <t>11.22</t>
  </si>
  <si>
    <t>11.23</t>
  </si>
  <si>
    <t>Węzeł sanitarny dla personelu - męski</t>
  </si>
  <si>
    <t>Węzeł sanitarny dla personelu - damski</t>
  </si>
  <si>
    <t>Węzeł sanitarny dla interesantów - męski</t>
  </si>
  <si>
    <t>Węzeł sanitarny dla interesantów - damski</t>
  </si>
  <si>
    <t>Węzeł sanitarny dla osób ze szczególnymi potrzebami</t>
  </si>
  <si>
    <t>11.24</t>
  </si>
  <si>
    <t>11.25</t>
  </si>
  <si>
    <t>X</t>
  </si>
  <si>
    <t>11.26</t>
  </si>
  <si>
    <t>Schowek porządkowy</t>
  </si>
  <si>
    <t>Pomieszczenie przeznaczone do wypoczynku z możliwością wypoczynku dla kobiet w ciąży i karmiących matek</t>
  </si>
  <si>
    <t>Biuro obsługi interesanta - udzielenie informacji</t>
  </si>
  <si>
    <t>Pomieszczenie administratora systemu IT</t>
  </si>
  <si>
    <t>Pokój dla prokuratora</t>
  </si>
  <si>
    <t>Pomieszczenie na niszczarkę i drukarkę</t>
  </si>
  <si>
    <t>Przedsionek dla konwoju</t>
  </si>
  <si>
    <t>Śluza dla stron procesowych (adwokatów, prokuratorów, świadków, biegłych) wraz z punktem kontrolnym</t>
  </si>
  <si>
    <t>Pokój Kierownika Oddziału Administracyjnego</t>
  </si>
  <si>
    <t>Pokój Zastępcy Kierownika Oddziału Administracyjnego</t>
  </si>
  <si>
    <t>Pokój urzędników Oddziału Administracyjnego</t>
  </si>
  <si>
    <t>Szatnia automatyczna - szafki</t>
  </si>
  <si>
    <t>Pokój ochrony z centralą BMS</t>
  </si>
  <si>
    <t>11.27</t>
  </si>
  <si>
    <t>Pomieszczenie teletechniczne</t>
  </si>
  <si>
    <t>11.28</t>
  </si>
  <si>
    <t>Pomieszczenie centrali telefonicznej</t>
  </si>
  <si>
    <t>Serwerownia</t>
  </si>
  <si>
    <t>Pokój pełnomocnika ds. ochrony informacji niejawnych</t>
  </si>
  <si>
    <t>Kancelaria Tajna</t>
  </si>
  <si>
    <t>Czytelnia Kancelarii Tajnej</t>
  </si>
  <si>
    <t>Pomieszczenie do przetwarzania informacji niejawnych w systemie teleinformatycznym</t>
  </si>
  <si>
    <t>Pomieszczenie podawcze Kancelarii Tajnej z windą do Sali niejawnej</t>
  </si>
  <si>
    <t>Sala rozpraw do spraw niejawnych</t>
  </si>
  <si>
    <t>Pomieszczenie przesłuchań świadka anonimowego</t>
  </si>
  <si>
    <t>Pomieszczenie serwerowni dla Sali rozpraw niejawnej</t>
  </si>
  <si>
    <t xml:space="preserve">Pomieszczenie na sprzęt teleinformatyczny </t>
  </si>
  <si>
    <t>Kompleks pomieszczeń strefy specjalnej z salą rozpraw o charakterze niejawnym</t>
  </si>
  <si>
    <t>Specjalne strefy ochronne</t>
  </si>
  <si>
    <t>12.2.1</t>
  </si>
  <si>
    <t>12.2.2</t>
  </si>
  <si>
    <t>12.2.3</t>
  </si>
  <si>
    <t>12.2.4</t>
  </si>
  <si>
    <t>12.2.5</t>
  </si>
  <si>
    <t>Archiwum Kancelarii Tajnej</t>
  </si>
  <si>
    <t>12.2.6</t>
  </si>
  <si>
    <t>12.2.7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</si>
  <si>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</si>
  <si>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</si>
  <si>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</si>
  <si>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</si>
  <si>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</si>
  <si>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</si>
  <si>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</si>
  <si>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</si>
  <si>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</si>
  <si>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</si>
  <si>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</si>
  <si>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</si>
  <si>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</si>
  <si>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</si>
  <si>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</si>
  <si>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</si>
  <si>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</si>
  <si>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</si>
  <si>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</si>
  <si>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</si>
  <si>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</si>
  <si>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</si>
  <si>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</si>
  <si>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Przedsionek KancelarIi tajnej</t>
  </si>
  <si>
    <t>1.5</t>
  </si>
  <si>
    <t>Inspektor ds. obronnych, specjalista ds. bhp</t>
  </si>
  <si>
    <t>1.6</t>
  </si>
  <si>
    <t>Pokój Stałego Dyżuru Prezesa Sądu</t>
  </si>
  <si>
    <t>2.24</t>
  </si>
  <si>
    <t>wypełnia uczestnik - powierzchnie zaprojektowane</t>
  </si>
  <si>
    <t>POWIERZCHNIA UŻYTKOWA
(suma powierzchni Razem od 1 do 12)</t>
  </si>
  <si>
    <t>KOMUNIKACJA
(25% powierzchni użytkowej)</t>
  </si>
  <si>
    <t>OGÓŁEM
(suma wierszy 13 i 14)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</si>
  <si>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</si>
  <si>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</si>
  <si>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</si>
  <si>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</si>
  <si>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</si>
  <si>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</si>
  <si>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</si>
  <si>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</si>
  <si>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</si>
  <si>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Sejmik Województwa Mazowieckiego</t>
  </si>
  <si>
    <t>Sejmik Województwa</t>
  </si>
  <si>
    <t>Sala posiedzeń sejmiku</t>
  </si>
  <si>
    <t>Pomieszczenie techniczne</t>
  </si>
  <si>
    <t>Galeria dla gości</t>
  </si>
  <si>
    <t>Zaplecze socjalne</t>
  </si>
  <si>
    <t>Sale przyległe do sali posiedzeń</t>
  </si>
  <si>
    <t>40 i 80</t>
  </si>
  <si>
    <t>Hol</t>
  </si>
  <si>
    <t>Dodatkowa powierzchnia biurowa na potrzeby Sejmiku Województwa</t>
  </si>
  <si>
    <t>Sale posiedzeń komisji</t>
  </si>
  <si>
    <t>Sale klubów sejmikowych</t>
  </si>
  <si>
    <t>Pokój przewodniczącego</t>
  </si>
  <si>
    <t>sekretariat przewodniczącego</t>
  </si>
  <si>
    <t>Sala konferencyjna
przewodniczącego</t>
  </si>
  <si>
    <t>Pokój vice-przewodniczących</t>
  </si>
  <si>
    <t>Sekretariat Wiceprzewodniczących</t>
  </si>
  <si>
    <t>x</t>
  </si>
  <si>
    <t>Kancelaria Sejmiku</t>
  </si>
  <si>
    <t>3.1.</t>
  </si>
  <si>
    <t>Dyrektor</t>
  </si>
  <si>
    <t>3.2.</t>
  </si>
  <si>
    <t>Sekretariat Dyrektora</t>
  </si>
  <si>
    <t>3.3.</t>
  </si>
  <si>
    <t>Zastępcy dyrektora</t>
  </si>
  <si>
    <t>3.4.</t>
  </si>
  <si>
    <t>Sekretariat zastępców</t>
  </si>
  <si>
    <t>3.5.</t>
  </si>
  <si>
    <t>Kierownicy</t>
  </si>
  <si>
    <t>3.6.</t>
  </si>
  <si>
    <t>Pracownicy</t>
  </si>
  <si>
    <t>Pomieszczenie socjalne dla pracowników</t>
  </si>
  <si>
    <t>3.8</t>
  </si>
  <si>
    <t>sekretariat Marszałka</t>
  </si>
  <si>
    <t>3.9.</t>
  </si>
  <si>
    <t>gabinet Marszałka</t>
  </si>
  <si>
    <t>3.10.</t>
  </si>
  <si>
    <t>Magazyn podręczny</t>
  </si>
  <si>
    <t>RAZEM Sejmik Województwa</t>
  </si>
  <si>
    <t>Komunikacja</t>
  </si>
  <si>
    <t>Powierzchnie wspólne</t>
  </si>
  <si>
    <t>Ogółem powierzchnia</t>
  </si>
  <si>
    <t>Mazowieckie Samorządowe Centrum Doskonalenia Nauczycieli</t>
  </si>
  <si>
    <t>Kierownictwo</t>
  </si>
  <si>
    <t>Gabinet Dyrektora</t>
  </si>
  <si>
    <t>Pokój Wicedyrektora ds. edukacyjnych;
Wicedyrektora ds. administracyjno-
gospodarczych</t>
  </si>
  <si>
    <t>Sekretariat</t>
  </si>
  <si>
    <t>Pokój narad</t>
  </si>
  <si>
    <t>Zespół Administracyjno-Finansowy: Wieloosobowe stanowisko ds. administracyjnych / Wieloosobowe stanowisko ds. gospodarczych</t>
  </si>
  <si>
    <t>Pokój pracownika ds. kadr</t>
  </si>
  <si>
    <t>Pokój przechowywania dokumentacji
pracowników ds. kadr</t>
  </si>
  <si>
    <t>Pokój pracownika ds. administracyjnych /
zamówień publicznych</t>
  </si>
  <si>
    <t>Pokój kierownika ds. gospodarczych /
pracownika ds. mienia</t>
  </si>
  <si>
    <t>Pokój przechowywania dokumentacji pracowników ds.  realizacji projektów
edukacyjnych</t>
  </si>
  <si>
    <t>Pokój dla radcy prawnego / inspektora ds. BHP i p.poż. / inny (obsługa przez firmy zewnętrzne -
dyżury)</t>
  </si>
  <si>
    <t>Zespół Administracyjno-Finansowy: Wieloosobowe stanowisko ds. finansowo-księgowych</t>
  </si>
  <si>
    <t>Pokój  Głównego Księgowego</t>
  </si>
  <si>
    <t>Pokój Zastępcy Głównego Księgowego /
pracownika ds. finansowych</t>
  </si>
  <si>
    <t>Pokój pracowników finansowo-księgowych</t>
  </si>
  <si>
    <t>Pokój przechowywania dokumentacji
pracowników ds. finansowo-księgowych</t>
  </si>
  <si>
    <t>Zespoły zadaniowe / pracownie dydaktyczne (siedziba gówna MSCDN)</t>
  </si>
  <si>
    <t>Pokój pracownika ds. konkursów przedmiotowych / realizacji projektów
współfinansowanych ze środków zewnętrzych</t>
  </si>
  <si>
    <t>Pokój przechowywania dokumentacji
pracowników ds. konkursów przedmiotowych</t>
  </si>
  <si>
    <t>Wydział MSCDN w Warszawie</t>
  </si>
  <si>
    <t>Pokój Kierownika Wydziału / Zastępca
Kierownika Wydziału</t>
  </si>
  <si>
    <t>Pokój Kierownika Wydziałowego zespołu
administracyjno-gospodarczego</t>
  </si>
  <si>
    <t>Pokój nauczyciela konsulatanta / pracownika
merytorycznego</t>
  </si>
  <si>
    <t>5.5</t>
  </si>
  <si>
    <t>Pokój nauczyciela doradcy</t>
  </si>
  <si>
    <t>5.6</t>
  </si>
  <si>
    <t>Pokój pracownika administracji</t>
  </si>
  <si>
    <t>Pomieszczenia dydaktyczne</t>
  </si>
  <si>
    <t>sala dydaktyczna</t>
  </si>
  <si>
    <t>6.4</t>
  </si>
  <si>
    <t>sala narad wewnętrznych</t>
  </si>
  <si>
    <t>Pomieszczenia techniczno-gospodarcze na potrzeby Zespołu Administracyjno-Finansowego oraz Wydziału w Warszawie</t>
  </si>
  <si>
    <t>Pomieszczenie dla UPS, serwerów i centrali telefonicznej</t>
  </si>
  <si>
    <t>Pomieszczenie dla informatyków</t>
  </si>
  <si>
    <t>Węzeł dla interesantów - męski</t>
  </si>
  <si>
    <t>Węzeł dla interesantów - damski</t>
  </si>
  <si>
    <t>7.8</t>
  </si>
  <si>
    <t>Węzeł sanitarny dla niepełnosprawnych</t>
  </si>
  <si>
    <t>7.9</t>
  </si>
  <si>
    <t>Pomieszczenie gospodarcze dla pracowników obsługi</t>
  </si>
  <si>
    <t>7.10</t>
  </si>
  <si>
    <t>Magazyn druków</t>
  </si>
  <si>
    <t>7.11</t>
  </si>
  <si>
    <t>Magazyn sprzętu i materiałów gospodarczych
oraz materiałów biurowych</t>
  </si>
  <si>
    <t>7.12</t>
  </si>
  <si>
    <t>Pomieszczenie ksero</t>
  </si>
  <si>
    <t>7.13</t>
  </si>
  <si>
    <t>Pokój dla kierowców</t>
  </si>
  <si>
    <t>RAZEM MSCDN</t>
  </si>
  <si>
    <t>Agencja Rozwoju Mazowsza S.A.</t>
  </si>
  <si>
    <t>ZARZĄD SPÓŁKI (Prezes, Wiceprezes, 2-ch Członków Zarządu + 2 pracowników)</t>
  </si>
  <si>
    <t>Gabinet Prezesa Zarzadu</t>
  </si>
  <si>
    <t>Gabinet Wiceprezesa</t>
  </si>
  <si>
    <t>Gabinet Członka Zarządu</t>
  </si>
  <si>
    <t>Sekretariat Prezesa i Członka Zarzadu</t>
  </si>
  <si>
    <t>Sekretariat Wiceprezesa i Członka Zarządu</t>
  </si>
  <si>
    <t>1.7</t>
  </si>
  <si>
    <t>Dział Organizacyjny (Dyrektor + 7 pracowników)</t>
  </si>
  <si>
    <t>Pokój dyrektora</t>
  </si>
  <si>
    <t>Pokoje pracowników</t>
  </si>
  <si>
    <t>Dyrektor Finansowy (Dyrektor)</t>
  </si>
  <si>
    <t>Centrum Obsługi Inwestora i Eksportera (Dyrektor + 9 pracowników)</t>
  </si>
  <si>
    <t>Pokoje dla pracowników</t>
  </si>
  <si>
    <t>Dział Szkoleń i Promocji Terytorialnej (Dyrektor + 11 pracowników)</t>
  </si>
  <si>
    <t>Dział Polityki Miejskiej i Innowacyjności  (Dyrektor + 9 pracowników)</t>
  </si>
  <si>
    <t>Dział Inwestycji Infrastrukturalnych (Dyrektor + 24 pracowników)</t>
  </si>
  <si>
    <t>Dział Inwestycji Kapitałowych  (Dyrektor + 8 pracowników)</t>
  </si>
  <si>
    <t>10.</t>
  </si>
  <si>
    <t>Samodzielne stanowiska (2 osoby)</t>
  </si>
  <si>
    <t>Radca Prawny</t>
  </si>
  <si>
    <t>Inspektor Ochrony Danych</t>
  </si>
  <si>
    <t>Pomieszczenia ogólne</t>
  </si>
  <si>
    <t>16.1</t>
  </si>
  <si>
    <t>Pomieszczenie dla UPS i serwerów</t>
  </si>
  <si>
    <t>16.2</t>
  </si>
  <si>
    <t>16.3</t>
  </si>
  <si>
    <t>16.4</t>
  </si>
  <si>
    <t>16.5</t>
  </si>
  <si>
    <t>16.6</t>
  </si>
  <si>
    <t>16.7</t>
  </si>
  <si>
    <t>16.8</t>
  </si>
  <si>
    <t>Pokój dla kobiet</t>
  </si>
  <si>
    <t>16.9</t>
  </si>
  <si>
    <t>Węzeł sanitarny z natryskiem dla pracowników</t>
  </si>
  <si>
    <t>16.12</t>
  </si>
  <si>
    <t>Centrala telefoniczna</t>
  </si>
  <si>
    <t>16.13</t>
  </si>
  <si>
    <t>16.14</t>
  </si>
  <si>
    <t>RAZEM ARM SA</t>
  </si>
  <si>
    <t>Pokój ochrony</t>
  </si>
  <si>
    <t>Szatnia ogólna dla 100 osób</t>
  </si>
  <si>
    <t>Magazyn zakładowy ARM SA</t>
  </si>
  <si>
    <t>Magazyn zakładowy MSCDN</t>
  </si>
  <si>
    <t>Bufet</t>
  </si>
  <si>
    <t>Ogółem</t>
  </si>
  <si>
    <t>RAZEM POM. WSPÓLNE</t>
  </si>
  <si>
    <t>OGÓŁEM MSCDN,ARMSA, WSPÓLNE</t>
  </si>
  <si>
    <t>Kondygnacja</t>
  </si>
  <si>
    <t>Podstawowa</t>
  </si>
  <si>
    <t>Pomocnicza</t>
  </si>
  <si>
    <t>2a</t>
  </si>
  <si>
    <t>2b</t>
  </si>
  <si>
    <t>...</t>
  </si>
  <si>
    <t>SUMA</t>
  </si>
  <si>
    <t>Powierzchnia użytkowa
[m2]</t>
  </si>
  <si>
    <t>Powierzchnia usługowa
[m2]</t>
  </si>
  <si>
    <t>Powierzchnia ruchu 
[m2]</t>
  </si>
  <si>
    <t>Powierzchnia kondygnacji netto 
[m2]</t>
  </si>
  <si>
    <t>Powierzchnia konstrukcji 
[m2]</t>
  </si>
  <si>
    <t>Powierzchnia całkowita kondygnacji 
[m2]</t>
  </si>
  <si>
    <t>Powierzchnia</t>
  </si>
  <si>
    <t>% udziału w obszarze opracowania</t>
  </si>
  <si>
    <t>Obszar opracowania terenu</t>
  </si>
  <si>
    <t>Powierzchnia zabudowy projektowanego budynku Województwa Mazowieckiego</t>
  </si>
  <si>
    <t>Powierzchnia zabudowy projektowanego budynku Sądu Apelacyjnego</t>
  </si>
  <si>
    <t>Powierzchnia dróg</t>
  </si>
  <si>
    <t>Powierzchnia chodników</t>
  </si>
  <si>
    <t>Powierzchnia biologicznie czynna</t>
  </si>
  <si>
    <t>Powierzchnia zabudowy istniejącego budynku MSCDN  (po rozbiórce skrzydła)</t>
  </si>
  <si>
    <t>16.10</t>
  </si>
  <si>
    <t>16.11</t>
  </si>
  <si>
    <t>Aula z zapleczem socjalnym i szatnią</t>
  </si>
  <si>
    <t>Pomieszczenia wspólne</t>
  </si>
  <si>
    <r>
      <t>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</si>
</sst>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7"/>
      <color theme="1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0" fillId="0" borderId="0"/>
  </cellStyleXfs>
  <cellXfs count="28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Fill="1"/>
    <xf numFmtId="2" fontId="0" fillId="0" borderId="0" xfId="0" applyNumberFormat="1"/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0" fillId="0" borderId="0" xfId="2" applyFont="1" applyFill="1" applyAlignment="1"/>
    <xf numFmtId="2" fontId="4" fillId="2" borderId="8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4" fillId="3" borderId="28" xfId="2" applyFont="1" applyFill="1" applyBorder="1" applyAlignment="1">
      <alignment horizontal="center" vertical="center" wrapText="1"/>
    </xf>
    <xf numFmtId="49" fontId="13" fillId="0" borderId="0" xfId="2" applyNumberFormat="1" applyFont="1" applyFill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shrinkToFit="1"/>
    </xf>
    <xf numFmtId="164" fontId="7" fillId="0" borderId="3" xfId="2" applyNumberFormat="1" applyFont="1" applyFill="1" applyBorder="1" applyAlignment="1">
      <alignment horizontal="center" vertical="center" shrinkToFit="1"/>
    </xf>
    <xf numFmtId="2" fontId="7" fillId="2" borderId="8" xfId="2" applyNumberFormat="1" applyFont="1" applyFill="1" applyBorder="1" applyAlignment="1">
      <alignment horizontal="center" vertical="center" shrinkToFit="1"/>
    </xf>
    <xf numFmtId="2" fontId="7" fillId="2" borderId="1" xfId="2" applyNumberFormat="1" applyFont="1" applyFill="1" applyBorder="1" applyAlignment="1">
      <alignment horizontal="center" vertical="center" shrinkToFit="1"/>
    </xf>
    <xf numFmtId="2" fontId="7" fillId="2" borderId="9" xfId="2" applyNumberFormat="1" applyFont="1" applyFill="1" applyBorder="1" applyAlignment="1">
      <alignment horizontal="center" vertical="center" shrinkToFit="1"/>
    </xf>
    <xf numFmtId="0" fontId="7" fillId="0" borderId="28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shrinkToFit="1"/>
    </xf>
    <xf numFmtId="164" fontId="4" fillId="0" borderId="3" xfId="2" applyNumberFormat="1" applyFont="1" applyFill="1" applyBorder="1" applyAlignment="1">
      <alignment horizontal="center" vertical="center" shrinkToFit="1"/>
    </xf>
    <xf numFmtId="2" fontId="4" fillId="2" borderId="8" xfId="2" applyNumberFormat="1" applyFont="1" applyFill="1" applyBorder="1" applyAlignment="1">
      <alignment horizontal="center" vertical="center" shrinkToFit="1"/>
    </xf>
    <xf numFmtId="2" fontId="4" fillId="2" borderId="1" xfId="2" applyNumberFormat="1" applyFont="1" applyFill="1" applyBorder="1" applyAlignment="1">
      <alignment horizontal="center" vertical="center" shrinkToFit="1"/>
    </xf>
    <xf numFmtId="2" fontId="4" fillId="2" borderId="9" xfId="2" applyNumberFormat="1" applyFont="1" applyFill="1" applyBorder="1" applyAlignment="1">
      <alignment horizontal="center" vertical="center" shrinkToFi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2" fontId="7" fillId="2" borderId="8" xfId="2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2" fontId="7" fillId="2" borderId="9" xfId="2" applyNumberFormat="1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shrinkToFit="1"/>
    </xf>
    <xf numFmtId="164" fontId="4" fillId="0" borderId="23" xfId="2" applyNumberFormat="1" applyFont="1" applyFill="1" applyBorder="1" applyAlignment="1">
      <alignment horizontal="center" vertical="center" shrinkToFit="1"/>
    </xf>
    <xf numFmtId="2" fontId="4" fillId="2" borderId="13" xfId="2" applyNumberFormat="1" applyFont="1" applyFill="1" applyBorder="1" applyAlignment="1">
      <alignment horizontal="center" vertical="center" shrinkToFit="1"/>
    </xf>
    <xf numFmtId="2" fontId="4" fillId="2" borderId="4" xfId="2" applyNumberFormat="1" applyFont="1" applyFill="1" applyBorder="1" applyAlignment="1">
      <alignment horizontal="center" vertical="center" shrinkToFit="1"/>
    </xf>
    <xf numFmtId="2" fontId="4" fillId="2" borderId="14" xfId="2" applyNumberFormat="1" applyFont="1" applyFill="1" applyBorder="1" applyAlignment="1">
      <alignment horizontal="center" vertical="center" shrinkToFit="1"/>
    </xf>
    <xf numFmtId="0" fontId="4" fillId="0" borderId="33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164" fontId="4" fillId="0" borderId="16" xfId="2" applyNumberFormat="1" applyFont="1" applyFill="1" applyBorder="1" applyAlignment="1">
      <alignment horizontal="center" vertical="center" wrapText="1"/>
    </xf>
    <xf numFmtId="164" fontId="4" fillId="0" borderId="16" xfId="2" applyNumberFormat="1" applyFont="1" applyFill="1" applyBorder="1" applyAlignment="1">
      <alignment horizontal="center" vertical="center" shrinkToFit="1"/>
    </xf>
    <xf numFmtId="164" fontId="4" fillId="0" borderId="26" xfId="2" applyNumberFormat="1" applyFont="1" applyFill="1" applyBorder="1" applyAlignment="1">
      <alignment horizontal="center" vertical="center" shrinkToFit="1"/>
    </xf>
    <xf numFmtId="2" fontId="4" fillId="2" borderId="15" xfId="2" applyNumberFormat="1" applyFont="1" applyFill="1" applyBorder="1" applyAlignment="1">
      <alignment horizontal="center" vertical="center" shrinkToFit="1"/>
    </xf>
    <xf numFmtId="2" fontId="4" fillId="2" borderId="16" xfId="2" applyNumberFormat="1" applyFont="1" applyFill="1" applyBorder="1" applyAlignment="1">
      <alignment horizontal="center" vertical="center" shrinkToFit="1"/>
    </xf>
    <xf numFmtId="2" fontId="4" fillId="2" borderId="17" xfId="2" applyNumberFormat="1" applyFont="1" applyFill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164" fontId="4" fillId="0" borderId="25" xfId="2" applyNumberFormat="1" applyFont="1" applyFill="1" applyBorder="1" applyAlignment="1">
      <alignment horizontal="center" vertical="center" shrinkToFit="1"/>
    </xf>
    <xf numFmtId="2" fontId="4" fillId="2" borderId="21" xfId="2" applyNumberFormat="1" applyFont="1" applyFill="1" applyBorder="1" applyAlignment="1">
      <alignment horizontal="center" vertical="center" shrinkToFit="1"/>
    </xf>
    <xf numFmtId="2" fontId="4" fillId="2" borderId="2" xfId="2" applyNumberFormat="1" applyFont="1" applyFill="1" applyBorder="1" applyAlignment="1">
      <alignment horizontal="center" vertical="center" shrinkToFit="1"/>
    </xf>
    <xf numFmtId="2" fontId="4" fillId="2" borderId="22" xfId="2" applyNumberFormat="1" applyFont="1" applyFill="1" applyBorder="1" applyAlignment="1">
      <alignment horizontal="center" vertical="center" shrinkToFit="1"/>
    </xf>
    <xf numFmtId="9" fontId="7" fillId="0" borderId="29" xfId="2" applyNumberFormat="1" applyFont="1" applyFill="1" applyBorder="1" applyAlignment="1">
      <alignment horizontal="center" vertical="center" shrinkToFit="1"/>
    </xf>
    <xf numFmtId="9" fontId="7" fillId="0" borderId="28" xfId="2" applyNumberFormat="1" applyFont="1" applyFill="1" applyBorder="1" applyAlignment="1">
      <alignment horizontal="center" vertical="center" shrinkToFit="1"/>
    </xf>
    <xf numFmtId="2" fontId="4" fillId="2" borderId="1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164" fontId="16" fillId="3" borderId="1" xfId="2" applyNumberFormat="1" applyFont="1" applyFill="1" applyBorder="1" applyAlignment="1">
      <alignment horizontal="center" vertical="center"/>
    </xf>
    <xf numFmtId="164" fontId="16" fillId="3" borderId="3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3" borderId="28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15" fillId="3" borderId="21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164" fontId="16" fillId="3" borderId="2" xfId="2" applyNumberFormat="1" applyFont="1" applyFill="1" applyBorder="1" applyAlignment="1">
      <alignment horizontal="center" vertical="center"/>
    </xf>
    <xf numFmtId="164" fontId="16" fillId="3" borderId="25" xfId="2" applyNumberFormat="1" applyFont="1" applyFill="1" applyBorder="1" applyAlignment="1">
      <alignment horizontal="center" vertical="center"/>
    </xf>
    <xf numFmtId="0" fontId="16" fillId="2" borderId="21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22" xfId="2" applyFont="1" applyFill="1" applyBorder="1" applyAlignment="1">
      <alignment horizontal="center" vertical="center"/>
    </xf>
    <xf numFmtId="0" fontId="16" fillId="3" borderId="29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 wrapText="1"/>
    </xf>
    <xf numFmtId="164" fontId="12" fillId="3" borderId="1" xfId="2" applyNumberFormat="1" applyFont="1" applyFill="1" applyBorder="1" applyAlignment="1">
      <alignment horizontal="center" vertical="center" shrinkToFit="1"/>
    </xf>
    <xf numFmtId="164" fontId="12" fillId="3" borderId="3" xfId="2" applyNumberFormat="1" applyFont="1" applyFill="1" applyBorder="1" applyAlignment="1">
      <alignment horizontal="center" vertical="center" shrinkToFit="1"/>
    </xf>
    <xf numFmtId="2" fontId="12" fillId="2" borderId="8" xfId="2" applyNumberFormat="1" applyFont="1" applyFill="1" applyBorder="1" applyAlignment="1">
      <alignment horizontal="center" vertical="center" shrinkToFit="1"/>
    </xf>
    <xf numFmtId="2" fontId="12" fillId="2" borderId="1" xfId="2" applyNumberFormat="1" applyFont="1" applyFill="1" applyBorder="1" applyAlignment="1">
      <alignment horizontal="center" vertical="center" shrinkToFit="1"/>
    </xf>
    <xf numFmtId="2" fontId="12" fillId="2" borderId="9" xfId="2" applyNumberFormat="1" applyFont="1" applyFill="1" applyBorder="1" applyAlignment="1">
      <alignment horizontal="center" vertical="center" shrinkToFit="1"/>
    </xf>
    <xf numFmtId="0" fontId="12" fillId="3" borderId="28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right" vertical="center" shrinkToFit="1"/>
    </xf>
    <xf numFmtId="164" fontId="7" fillId="0" borderId="1" xfId="2" applyNumberFormat="1" applyFont="1" applyFill="1" applyBorder="1" applyAlignment="1">
      <alignment horizontal="right" vertical="top" shrinkToFit="1"/>
    </xf>
    <xf numFmtId="164" fontId="7" fillId="0" borderId="3" xfId="2" applyNumberFormat="1" applyFont="1" applyFill="1" applyBorder="1" applyAlignment="1">
      <alignment horizontal="right" vertical="center" shrinkToFit="1"/>
    </xf>
    <xf numFmtId="2" fontId="7" fillId="2" borderId="8" xfId="2" applyNumberFormat="1" applyFont="1" applyFill="1" applyBorder="1" applyAlignment="1">
      <alignment horizontal="right" vertical="center" shrinkToFit="1"/>
    </xf>
    <xf numFmtId="2" fontId="7" fillId="2" borderId="1" xfId="2" applyNumberFormat="1" applyFont="1" applyFill="1" applyBorder="1" applyAlignment="1">
      <alignment horizontal="right" vertical="center" shrinkToFit="1"/>
    </xf>
    <xf numFmtId="2" fontId="7" fillId="2" borderId="9" xfId="2" applyNumberFormat="1" applyFont="1" applyFill="1" applyBorder="1" applyAlignment="1">
      <alignment horizontal="right" vertical="center" shrinkToFit="1"/>
    </xf>
    <xf numFmtId="0" fontId="7" fillId="0" borderId="28" xfId="2" applyFont="1" applyFill="1" applyBorder="1" applyAlignment="1">
      <alignment vertical="top" wrapText="1"/>
    </xf>
    <xf numFmtId="164" fontId="4" fillId="0" borderId="1" xfId="2" applyNumberFormat="1" applyFont="1" applyFill="1" applyBorder="1" applyAlignment="1">
      <alignment horizontal="right" vertical="center" shrinkToFit="1"/>
    </xf>
    <xf numFmtId="164" fontId="4" fillId="0" borderId="1" xfId="2" applyNumberFormat="1" applyFont="1" applyFill="1" applyBorder="1" applyAlignment="1">
      <alignment horizontal="right" vertical="top" shrinkToFit="1"/>
    </xf>
    <xf numFmtId="164" fontId="4" fillId="0" borderId="3" xfId="2" applyNumberFormat="1" applyFont="1" applyFill="1" applyBorder="1" applyAlignment="1">
      <alignment horizontal="right" vertical="center" shrinkToFit="1"/>
    </xf>
    <xf numFmtId="2" fontId="4" fillId="2" borderId="8" xfId="2" applyNumberFormat="1" applyFont="1" applyFill="1" applyBorder="1" applyAlignment="1">
      <alignment horizontal="right" vertical="center" shrinkToFit="1"/>
    </xf>
    <xf numFmtId="2" fontId="4" fillId="2" borderId="1" xfId="2" applyNumberFormat="1" applyFont="1" applyFill="1" applyBorder="1" applyAlignment="1">
      <alignment horizontal="right" vertical="center" shrinkToFit="1"/>
    </xf>
    <xf numFmtId="2" fontId="4" fillId="2" borderId="9" xfId="2" applyNumberFormat="1" applyFont="1" applyFill="1" applyBorder="1" applyAlignment="1">
      <alignment horizontal="right" vertical="center" shrinkToFit="1"/>
    </xf>
    <xf numFmtId="0" fontId="11" fillId="0" borderId="1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164" fontId="7" fillId="0" borderId="4" xfId="2" applyNumberFormat="1" applyFont="1" applyFill="1" applyBorder="1" applyAlignment="1">
      <alignment horizontal="right" vertical="center" wrapText="1"/>
    </xf>
    <xf numFmtId="164" fontId="7" fillId="0" borderId="4" xfId="2" applyNumberFormat="1" applyFont="1" applyFill="1" applyBorder="1" applyAlignment="1">
      <alignment horizontal="left" wrapText="1"/>
    </xf>
    <xf numFmtId="164" fontId="4" fillId="0" borderId="23" xfId="2" applyNumberFormat="1" applyFont="1" applyFill="1" applyBorder="1" applyAlignment="1">
      <alignment horizontal="right" vertical="center" shrinkToFit="1"/>
    </xf>
    <xf numFmtId="2" fontId="4" fillId="2" borderId="13" xfId="2" applyNumberFormat="1" applyFont="1" applyFill="1" applyBorder="1" applyAlignment="1">
      <alignment horizontal="right" vertical="center" shrinkToFit="1"/>
    </xf>
    <xf numFmtId="2" fontId="4" fillId="2" borderId="4" xfId="2" applyNumberFormat="1" applyFont="1" applyFill="1" applyBorder="1" applyAlignment="1">
      <alignment horizontal="right" vertical="center" shrinkToFit="1"/>
    </xf>
    <xf numFmtId="2" fontId="4" fillId="2" borderId="14" xfId="2" applyNumberFormat="1" applyFont="1" applyFill="1" applyBorder="1" applyAlignment="1">
      <alignment horizontal="right" vertical="center" shrinkToFit="1"/>
    </xf>
    <xf numFmtId="0" fontId="7" fillId="0" borderId="33" xfId="2" applyFont="1" applyFill="1" applyBorder="1" applyAlignment="1">
      <alignment vertical="top" wrapText="1"/>
    </xf>
    <xf numFmtId="0" fontId="4" fillId="0" borderId="16" xfId="2" applyFont="1" applyFill="1" applyBorder="1" applyAlignment="1">
      <alignment horizontal="left" vertical="center" wrapText="1"/>
    </xf>
    <xf numFmtId="164" fontId="7" fillId="0" borderId="16" xfId="2" applyNumberFormat="1" applyFont="1" applyFill="1" applyBorder="1" applyAlignment="1">
      <alignment horizontal="right" vertical="center" wrapText="1"/>
    </xf>
    <xf numFmtId="164" fontId="4" fillId="0" borderId="16" xfId="2" applyNumberFormat="1" applyFont="1" applyFill="1" applyBorder="1" applyAlignment="1">
      <alignment horizontal="right" vertical="top" shrinkToFit="1"/>
    </xf>
    <xf numFmtId="164" fontId="4" fillId="0" borderId="26" xfId="2" applyNumberFormat="1" applyFont="1" applyFill="1" applyBorder="1" applyAlignment="1">
      <alignment horizontal="right" vertical="center" wrapText="1"/>
    </xf>
    <xf numFmtId="2" fontId="4" fillId="2" borderId="15" xfId="2" applyNumberFormat="1" applyFont="1" applyFill="1" applyBorder="1" applyAlignment="1">
      <alignment horizontal="right" vertical="center" wrapText="1"/>
    </xf>
    <xf numFmtId="2" fontId="4" fillId="2" borderId="16" xfId="2" applyNumberFormat="1" applyFont="1" applyFill="1" applyBorder="1" applyAlignment="1">
      <alignment horizontal="right" vertical="center" wrapText="1"/>
    </xf>
    <xf numFmtId="2" fontId="4" fillId="2" borderId="17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vertical="top" wrapText="1"/>
    </xf>
    <xf numFmtId="0" fontId="18" fillId="0" borderId="0" xfId="2" applyFont="1" applyFill="1" applyBorder="1" applyAlignment="1">
      <alignment horizontal="center"/>
    </xf>
    <xf numFmtId="0" fontId="19" fillId="0" borderId="0" xfId="2" applyFont="1" applyFill="1" applyAlignment="1">
      <alignment vertical="center"/>
    </xf>
    <xf numFmtId="164" fontId="19" fillId="0" borderId="0" xfId="2" applyNumberFormat="1" applyFont="1" applyFill="1" applyAlignment="1">
      <alignment horizontal="right" vertical="center"/>
    </xf>
    <xf numFmtId="164" fontId="19" fillId="0" borderId="0" xfId="2" applyNumberFormat="1" applyFont="1" applyFill="1" applyAlignment="1"/>
    <xf numFmtId="2" fontId="19" fillId="0" borderId="0" xfId="2" applyNumberFormat="1" applyFont="1" applyFill="1" applyAlignment="1">
      <alignment horizontal="right" vertical="center"/>
    </xf>
    <xf numFmtId="0" fontId="19" fillId="0" borderId="0" xfId="2" applyFont="1" applyFill="1" applyAlignment="1"/>
    <xf numFmtId="0" fontId="19" fillId="0" borderId="0" xfId="2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165" fontId="22" fillId="0" borderId="9" xfId="1" applyNumberFormat="1" applyFont="1" applyBorder="1" applyAlignment="1">
      <alignment horizontal="center" vertical="center" wrapText="1"/>
    </xf>
    <xf numFmtId="165" fontId="22" fillId="0" borderId="20" xfId="1" applyNumberFormat="1" applyFont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horizontal="center" vertical="top" wrapText="1"/>
    </xf>
    <xf numFmtId="164" fontId="7" fillId="0" borderId="1" xfId="2" applyNumberFormat="1" applyFont="1" applyFill="1" applyBorder="1" applyAlignment="1">
      <alignment vertical="center" shrinkToFit="1"/>
    </xf>
    <xf numFmtId="164" fontId="7" fillId="0" borderId="3" xfId="2" applyNumberFormat="1" applyFont="1" applyFill="1" applyBorder="1" applyAlignment="1">
      <alignment vertical="center" shrinkToFit="1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38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DED3E96-CDA4-4E28-B3D9-4317F10369BA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F8785-F641-4EAC-B134-B49B5096DCF6}">
  <dimension ref="A1:C8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34" customWidth="1"/>
    <col min="2" max="3" width="22.42578125" customWidth="1"/>
  </cols>
  <sheetData>
    <row r="1" spans="1:3" ht="30" x14ac:dyDescent="0.25">
      <c r="A1" s="246" t="s">
        <v>492</v>
      </c>
      <c r="B1" s="247" t="s">
        <v>505</v>
      </c>
      <c r="C1" s="248" t="s">
        <v>493</v>
      </c>
    </row>
    <row r="2" spans="1:3" ht="47.25" customHeight="1" x14ac:dyDescent="0.25">
      <c r="A2" s="244" t="s">
        <v>494</v>
      </c>
      <c r="B2" s="253">
        <v>8930</v>
      </c>
      <c r="C2" s="238">
        <v>1</v>
      </c>
    </row>
    <row r="3" spans="1:3" ht="47.25" customHeight="1" x14ac:dyDescent="0.25">
      <c r="A3" s="244" t="s">
        <v>500</v>
      </c>
      <c r="B3" s="253">
        <v>969</v>
      </c>
      <c r="C3" s="238">
        <f>B3/B2</f>
        <v>0.10851063829787234</v>
      </c>
    </row>
    <row r="4" spans="1:3" ht="47.25" customHeight="1" x14ac:dyDescent="0.25">
      <c r="A4" s="244" t="s">
        <v>495</v>
      </c>
      <c r="B4" s="253"/>
      <c r="C4" s="238"/>
    </row>
    <row r="5" spans="1:3" ht="47.25" customHeight="1" x14ac:dyDescent="0.25">
      <c r="A5" s="244" t="s">
        <v>496</v>
      </c>
      <c r="B5" s="253"/>
      <c r="C5" s="238"/>
    </row>
    <row r="6" spans="1:3" ht="47.25" customHeight="1" x14ac:dyDescent="0.25">
      <c r="A6" s="244" t="s">
        <v>497</v>
      </c>
      <c r="B6" s="253"/>
      <c r="C6" s="238"/>
    </row>
    <row r="7" spans="1:3" ht="47.25" customHeight="1" x14ac:dyDescent="0.25">
      <c r="A7" s="244" t="s">
        <v>498</v>
      </c>
      <c r="B7" s="253"/>
      <c r="C7" s="238"/>
    </row>
    <row r="8" spans="1:3" ht="47.25" customHeight="1" thickBot="1" x14ac:dyDescent="0.3">
      <c r="A8" s="245" t="s">
        <v>499</v>
      </c>
      <c r="B8" s="254"/>
      <c r="C8" s="23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r:id="rId1"/>
  <headerFooter>
    <oddHeader>&amp;C&amp;"-,Pogrubiony"&amp;10zał. 5b
Tabela 1 - Bilans terenu</oddHeader>
    <oddFooter>&amp;C&amp;10str.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52FF0-BD0A-457C-87FB-9FB6512DBD9E}">
  <dimension ref="A1:H7"/>
  <sheetViews>
    <sheetView view="pageLayout" zoomScaleNormal="100" workbookViewId="0">
      <selection activeCell="E10" sqref="E10"/>
    </sheetView>
  </sheetViews>
  <sheetFormatPr defaultRowHeight="15" x14ac:dyDescent="0.25"/>
  <cols>
    <col min="1" max="1" width="9.7109375" customWidth="1"/>
    <col min="2" max="8" width="10.7109375" customWidth="1"/>
  </cols>
  <sheetData>
    <row r="1" spans="1:8" ht="37.5" customHeight="1" x14ac:dyDescent="0.25">
      <c r="A1" s="257" t="s">
        <v>479</v>
      </c>
      <c r="B1" s="259" t="s">
        <v>486</v>
      </c>
      <c r="C1" s="259"/>
      <c r="D1" s="259" t="s">
        <v>487</v>
      </c>
      <c r="E1" s="259" t="s">
        <v>488</v>
      </c>
      <c r="F1" s="259" t="s">
        <v>489</v>
      </c>
      <c r="G1" s="259" t="s">
        <v>490</v>
      </c>
      <c r="H1" s="255" t="s">
        <v>491</v>
      </c>
    </row>
    <row r="2" spans="1:8" x14ac:dyDescent="0.25">
      <c r="A2" s="258"/>
      <c r="B2" s="233" t="s">
        <v>480</v>
      </c>
      <c r="C2" s="234" t="s">
        <v>481</v>
      </c>
      <c r="D2" s="260"/>
      <c r="E2" s="260"/>
      <c r="F2" s="260"/>
      <c r="G2" s="260"/>
      <c r="H2" s="256"/>
    </row>
    <row r="3" spans="1:8" x14ac:dyDescent="0.25">
      <c r="A3" s="236">
        <v>1</v>
      </c>
      <c r="B3" s="233" t="s">
        <v>482</v>
      </c>
      <c r="C3" s="235" t="s">
        <v>483</v>
      </c>
      <c r="D3" s="235">
        <v>3</v>
      </c>
      <c r="E3" s="233">
        <v>4</v>
      </c>
      <c r="F3" s="233">
        <v>5</v>
      </c>
      <c r="G3" s="235">
        <v>6</v>
      </c>
      <c r="H3" s="237">
        <v>7</v>
      </c>
    </row>
    <row r="4" spans="1:8" x14ac:dyDescent="0.25">
      <c r="A4" s="249">
        <v>-1</v>
      </c>
      <c r="B4" s="250"/>
      <c r="C4" s="251"/>
      <c r="D4" s="250"/>
      <c r="E4" s="250"/>
      <c r="F4" s="250"/>
      <c r="G4" s="250"/>
      <c r="H4" s="252"/>
    </row>
    <row r="5" spans="1:8" x14ac:dyDescent="0.25">
      <c r="A5" s="227">
        <v>1</v>
      </c>
      <c r="B5" s="225"/>
      <c r="C5" s="226"/>
      <c r="D5" s="225"/>
      <c r="E5" s="225"/>
      <c r="F5" s="225"/>
      <c r="G5" s="225"/>
      <c r="H5" s="228"/>
    </row>
    <row r="6" spans="1:8" x14ac:dyDescent="0.25">
      <c r="A6" s="227" t="s">
        <v>484</v>
      </c>
      <c r="B6" s="225"/>
      <c r="C6" s="226"/>
      <c r="D6" s="225"/>
      <c r="E6" s="225"/>
      <c r="F6" s="225"/>
      <c r="G6" s="225"/>
      <c r="H6" s="228"/>
    </row>
    <row r="7" spans="1:8" ht="15.75" thickBot="1" x14ac:dyDescent="0.3">
      <c r="A7" s="229" t="s">
        <v>485</v>
      </c>
      <c r="B7" s="230"/>
      <c r="C7" s="231"/>
      <c r="D7" s="230"/>
      <c r="E7" s="230"/>
      <c r="F7" s="230"/>
      <c r="G7" s="230"/>
      <c r="H7" s="232"/>
    </row>
  </sheetData>
  <mergeCells count="7">
    <mergeCell ref="H1:H2"/>
    <mergeCell ref="A1:A2"/>
    <mergeCell ref="B1:C1"/>
    <mergeCell ref="D1:D2"/>
    <mergeCell ref="E1:E2"/>
    <mergeCell ref="F1:F2"/>
    <mergeCell ref="G1:G2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300" r:id="rId1"/>
  <headerFooter>
    <oddHeader>&amp;C&amp;"-,Pogrubiony"&amp;10zał. 5b
Tabela 2 - Zestawienie zaprojektowanych powierzchni w budynku Województwa Mazowieckiego</oddHeader>
    <oddFooter>&amp;C&amp;10str.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94F9B-BF58-4E9B-BE1F-12EA9AF0483A}">
  <dimension ref="A1:H7"/>
  <sheetViews>
    <sheetView view="pageLayout" zoomScaleNormal="100" workbookViewId="0">
      <selection activeCell="D19" sqref="D19"/>
    </sheetView>
  </sheetViews>
  <sheetFormatPr defaultRowHeight="15" x14ac:dyDescent="0.25"/>
  <cols>
    <col min="1" max="1" width="9.7109375" customWidth="1"/>
    <col min="2" max="8" width="10.7109375" customWidth="1"/>
  </cols>
  <sheetData>
    <row r="1" spans="1:8" ht="37.5" customHeight="1" x14ac:dyDescent="0.25">
      <c r="A1" s="257" t="s">
        <v>479</v>
      </c>
      <c r="B1" s="259" t="s">
        <v>486</v>
      </c>
      <c r="C1" s="259"/>
      <c r="D1" s="259" t="s">
        <v>487</v>
      </c>
      <c r="E1" s="259" t="s">
        <v>488</v>
      </c>
      <c r="F1" s="259" t="s">
        <v>489</v>
      </c>
      <c r="G1" s="259" t="s">
        <v>490</v>
      </c>
      <c r="H1" s="255" t="s">
        <v>491</v>
      </c>
    </row>
    <row r="2" spans="1:8" x14ac:dyDescent="0.25">
      <c r="A2" s="258"/>
      <c r="B2" s="233" t="s">
        <v>480</v>
      </c>
      <c r="C2" s="234" t="s">
        <v>481</v>
      </c>
      <c r="D2" s="260"/>
      <c r="E2" s="260"/>
      <c r="F2" s="260"/>
      <c r="G2" s="260"/>
      <c r="H2" s="256"/>
    </row>
    <row r="3" spans="1:8" x14ac:dyDescent="0.25">
      <c r="A3" s="236">
        <v>1</v>
      </c>
      <c r="B3" s="233" t="s">
        <v>482</v>
      </c>
      <c r="C3" s="235" t="s">
        <v>483</v>
      </c>
      <c r="D3" s="235">
        <v>3</v>
      </c>
      <c r="E3" s="233">
        <v>4</v>
      </c>
      <c r="F3" s="233">
        <v>5</v>
      </c>
      <c r="G3" s="235">
        <v>6</v>
      </c>
      <c r="H3" s="237">
        <v>7</v>
      </c>
    </row>
    <row r="4" spans="1:8" x14ac:dyDescent="0.25">
      <c r="A4" s="249">
        <v>-1</v>
      </c>
      <c r="B4" s="250"/>
      <c r="C4" s="251"/>
      <c r="D4" s="250"/>
      <c r="E4" s="250"/>
      <c r="F4" s="250"/>
      <c r="G4" s="250"/>
      <c r="H4" s="252"/>
    </row>
    <row r="5" spans="1:8" x14ac:dyDescent="0.25">
      <c r="A5" s="227">
        <v>1</v>
      </c>
      <c r="B5" s="225"/>
      <c r="C5" s="226"/>
      <c r="D5" s="225"/>
      <c r="E5" s="225"/>
      <c r="F5" s="225"/>
      <c r="G5" s="225"/>
      <c r="H5" s="228"/>
    </row>
    <row r="6" spans="1:8" x14ac:dyDescent="0.25">
      <c r="A6" s="227" t="s">
        <v>484</v>
      </c>
      <c r="B6" s="225"/>
      <c r="C6" s="226"/>
      <c r="D6" s="225"/>
      <c r="E6" s="225"/>
      <c r="F6" s="225"/>
      <c r="G6" s="225"/>
      <c r="H6" s="228"/>
    </row>
    <row r="7" spans="1:8" ht="15.75" thickBot="1" x14ac:dyDescent="0.3">
      <c r="A7" s="229" t="s">
        <v>485</v>
      </c>
      <c r="B7" s="230"/>
      <c r="C7" s="231"/>
      <c r="D7" s="230"/>
      <c r="E7" s="230"/>
      <c r="F7" s="230"/>
      <c r="G7" s="230"/>
      <c r="H7" s="232"/>
    </row>
  </sheetData>
  <mergeCells count="7">
    <mergeCell ref="F1:F2"/>
    <mergeCell ref="G1:G2"/>
    <mergeCell ref="H1:H2"/>
    <mergeCell ref="B1:C1"/>
    <mergeCell ref="A1:A2"/>
    <mergeCell ref="D1:D2"/>
    <mergeCell ref="E1:E2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300" r:id="rId1"/>
  <headerFooter>
    <oddHeader>&amp;C&amp;"-,Pogrubiony"&amp;10zał. 5b
Tabela 3 - Zestawienie zaprojektowanych powierzchni w budynku Sądu Apelacyjnego</oddHeader>
    <oddFooter>&amp;C&amp;10str.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1653-9514-4EAB-BB2D-FCFD257EB6BD}">
  <dimension ref="A1:K986"/>
  <sheetViews>
    <sheetView view="pageLayout" zoomScaleNormal="100" workbookViewId="0">
      <selection activeCell="B153" sqref="B153"/>
    </sheetView>
  </sheetViews>
  <sheetFormatPr defaultColWidth="14.42578125" defaultRowHeight="14.25" x14ac:dyDescent="0.2"/>
  <cols>
    <col min="1" max="1" width="5.140625" style="224" bestFit="1" customWidth="1"/>
    <col min="2" max="2" width="29" style="219" customWidth="1"/>
    <col min="3" max="3" width="7.140625" style="220" customWidth="1"/>
    <col min="4" max="4" width="7.140625" style="221" customWidth="1"/>
    <col min="5" max="5" width="7.140625" style="220" customWidth="1"/>
    <col min="6" max="8" width="7.140625" style="222" customWidth="1"/>
    <col min="9" max="9" width="18" style="223" customWidth="1"/>
    <col min="10" max="14" width="8.7109375" style="89" customWidth="1"/>
    <col min="15" max="16384" width="14.42578125" style="89"/>
  </cols>
  <sheetData>
    <row r="1" spans="1:11" ht="31.5" customHeight="1" x14ac:dyDescent="0.2">
      <c r="A1" s="263" t="s">
        <v>133</v>
      </c>
      <c r="B1" s="265" t="s">
        <v>0</v>
      </c>
      <c r="C1" s="267" t="s">
        <v>134</v>
      </c>
      <c r="D1" s="267" t="s">
        <v>135</v>
      </c>
      <c r="E1" s="269" t="s">
        <v>136</v>
      </c>
      <c r="F1" s="271" t="s">
        <v>325</v>
      </c>
      <c r="G1" s="272"/>
      <c r="H1" s="273"/>
      <c r="I1" s="261" t="s">
        <v>137</v>
      </c>
    </row>
    <row r="2" spans="1:11" s="93" customFormat="1" ht="60" x14ac:dyDescent="0.25">
      <c r="A2" s="264"/>
      <c r="B2" s="266"/>
      <c r="C2" s="268"/>
      <c r="D2" s="268"/>
      <c r="E2" s="270"/>
      <c r="F2" s="90" t="s">
        <v>134</v>
      </c>
      <c r="G2" s="91" t="s">
        <v>135</v>
      </c>
      <c r="H2" s="92" t="s">
        <v>136</v>
      </c>
      <c r="I2" s="262"/>
    </row>
    <row r="3" spans="1:11" s="93" customFormat="1" x14ac:dyDescent="0.25">
      <c r="A3" s="94" t="s">
        <v>329</v>
      </c>
      <c r="B3" s="95" t="s">
        <v>330</v>
      </c>
      <c r="C3" s="95" t="s">
        <v>331</v>
      </c>
      <c r="D3" s="95" t="s">
        <v>332</v>
      </c>
      <c r="E3" s="96" t="s">
        <v>333</v>
      </c>
      <c r="F3" s="97" t="s">
        <v>334</v>
      </c>
      <c r="G3" s="91" t="s">
        <v>335</v>
      </c>
      <c r="H3" s="98" t="s">
        <v>336</v>
      </c>
      <c r="I3" s="99" t="s">
        <v>337</v>
      </c>
    </row>
    <row r="4" spans="1:11" ht="25.5" x14ac:dyDescent="0.2">
      <c r="A4" s="100"/>
      <c r="B4" s="101" t="s">
        <v>338</v>
      </c>
      <c r="C4" s="102"/>
      <c r="D4" s="102"/>
      <c r="E4" s="103"/>
      <c r="F4" s="97"/>
      <c r="G4" s="91"/>
      <c r="H4" s="98"/>
      <c r="I4" s="104"/>
      <c r="K4" s="105"/>
    </row>
    <row r="5" spans="1:11" x14ac:dyDescent="0.2">
      <c r="A5" s="106">
        <v>1</v>
      </c>
      <c r="B5" s="95" t="s">
        <v>339</v>
      </c>
      <c r="C5" s="107"/>
      <c r="D5" s="107"/>
      <c r="E5" s="108"/>
      <c r="F5" s="97"/>
      <c r="G5" s="91"/>
      <c r="H5" s="98"/>
      <c r="I5" s="99"/>
      <c r="K5" s="105"/>
    </row>
    <row r="6" spans="1:11" x14ac:dyDescent="0.2">
      <c r="A6" s="109" t="s">
        <v>11</v>
      </c>
      <c r="B6" s="110" t="s">
        <v>340</v>
      </c>
      <c r="C6" s="111">
        <v>450</v>
      </c>
      <c r="D6" s="111">
        <v>1</v>
      </c>
      <c r="E6" s="112">
        <v>450</v>
      </c>
      <c r="F6" s="113"/>
      <c r="G6" s="114"/>
      <c r="H6" s="115"/>
      <c r="I6" s="116"/>
    </row>
    <row r="7" spans="1:11" x14ac:dyDescent="0.2">
      <c r="A7" s="109" t="s">
        <v>12</v>
      </c>
      <c r="B7" s="110" t="s">
        <v>341</v>
      </c>
      <c r="C7" s="111">
        <v>20</v>
      </c>
      <c r="D7" s="111">
        <v>1</v>
      </c>
      <c r="E7" s="112">
        <v>20</v>
      </c>
      <c r="F7" s="113"/>
      <c r="G7" s="114"/>
      <c r="H7" s="115"/>
      <c r="I7" s="116"/>
    </row>
    <row r="8" spans="1:11" x14ac:dyDescent="0.2">
      <c r="A8" s="109" t="s">
        <v>13</v>
      </c>
      <c r="B8" s="110" t="s">
        <v>342</v>
      </c>
      <c r="C8" s="111">
        <v>150</v>
      </c>
      <c r="D8" s="111">
        <v>2</v>
      </c>
      <c r="E8" s="112">
        <v>300</v>
      </c>
      <c r="F8" s="113"/>
      <c r="G8" s="114"/>
      <c r="H8" s="115"/>
      <c r="I8" s="116"/>
    </row>
    <row r="9" spans="1:11" x14ac:dyDescent="0.2">
      <c r="A9" s="109" t="s">
        <v>127</v>
      </c>
      <c r="B9" s="110" t="s">
        <v>343</v>
      </c>
      <c r="C9" s="111">
        <v>50</v>
      </c>
      <c r="D9" s="111">
        <v>1</v>
      </c>
      <c r="E9" s="112">
        <v>50</v>
      </c>
      <c r="F9" s="113"/>
      <c r="G9" s="114"/>
      <c r="H9" s="115"/>
      <c r="I9" s="116"/>
    </row>
    <row r="10" spans="1:11" x14ac:dyDescent="0.2">
      <c r="A10" s="109" t="s">
        <v>320</v>
      </c>
      <c r="B10" s="110" t="s">
        <v>344</v>
      </c>
      <c r="C10" s="117" t="s">
        <v>345</v>
      </c>
      <c r="D10" s="111">
        <v>2</v>
      </c>
      <c r="E10" s="112">
        <v>120</v>
      </c>
      <c r="F10" s="113"/>
      <c r="G10" s="114"/>
      <c r="H10" s="115"/>
      <c r="I10" s="116"/>
    </row>
    <row r="11" spans="1:11" x14ac:dyDescent="0.2">
      <c r="A11" s="118" t="s">
        <v>322</v>
      </c>
      <c r="B11" s="110" t="s">
        <v>346</v>
      </c>
      <c r="C11" s="111">
        <v>100</v>
      </c>
      <c r="D11" s="111">
        <v>1</v>
      </c>
      <c r="E11" s="112">
        <v>100</v>
      </c>
      <c r="F11" s="113"/>
      <c r="G11" s="114"/>
      <c r="H11" s="115"/>
      <c r="I11" s="116"/>
    </row>
    <row r="12" spans="1:11" x14ac:dyDescent="0.2">
      <c r="A12" s="119"/>
      <c r="B12" s="95" t="s">
        <v>10</v>
      </c>
      <c r="C12" s="120"/>
      <c r="D12" s="120">
        <v>6</v>
      </c>
      <c r="E12" s="121">
        <f>SUM(E6:E11)</f>
        <v>1040</v>
      </c>
      <c r="F12" s="122"/>
      <c r="G12" s="123"/>
      <c r="H12" s="124"/>
      <c r="I12" s="99"/>
    </row>
    <row r="13" spans="1:11" ht="24" x14ac:dyDescent="0.2">
      <c r="A13" s="119" t="s">
        <v>330</v>
      </c>
      <c r="B13" s="95" t="s">
        <v>347</v>
      </c>
      <c r="C13" s="125"/>
      <c r="D13" s="125"/>
      <c r="E13" s="126"/>
      <c r="F13" s="127"/>
      <c r="G13" s="128"/>
      <c r="H13" s="129"/>
      <c r="I13" s="130"/>
    </row>
    <row r="14" spans="1:11" x14ac:dyDescent="0.2">
      <c r="A14" s="109" t="s">
        <v>14</v>
      </c>
      <c r="B14" s="110" t="s">
        <v>348</v>
      </c>
      <c r="C14" s="111">
        <v>60</v>
      </c>
      <c r="D14" s="111">
        <v>3</v>
      </c>
      <c r="E14" s="112">
        <v>180</v>
      </c>
      <c r="F14" s="113"/>
      <c r="G14" s="114"/>
      <c r="H14" s="115"/>
      <c r="I14" s="116"/>
    </row>
    <row r="15" spans="1:11" x14ac:dyDescent="0.2">
      <c r="A15" s="109" t="s">
        <v>15</v>
      </c>
      <c r="B15" s="110" t="s">
        <v>349</v>
      </c>
      <c r="C15" s="111">
        <v>40</v>
      </c>
      <c r="D15" s="111">
        <v>5</v>
      </c>
      <c r="E15" s="112">
        <v>200</v>
      </c>
      <c r="F15" s="113"/>
      <c r="G15" s="114"/>
      <c r="H15" s="115"/>
      <c r="I15" s="116"/>
    </row>
    <row r="16" spans="1:11" x14ac:dyDescent="0.2">
      <c r="A16" s="109" t="s">
        <v>16</v>
      </c>
      <c r="B16" s="110" t="s">
        <v>350</v>
      </c>
      <c r="C16" s="111">
        <v>35</v>
      </c>
      <c r="D16" s="111">
        <v>1</v>
      </c>
      <c r="E16" s="112">
        <v>35</v>
      </c>
      <c r="F16" s="113"/>
      <c r="G16" s="114"/>
      <c r="H16" s="115"/>
      <c r="I16" s="116"/>
    </row>
    <row r="17" spans="1:9" x14ac:dyDescent="0.2">
      <c r="A17" s="109" t="s">
        <v>17</v>
      </c>
      <c r="B17" s="110" t="s">
        <v>351</v>
      </c>
      <c r="C17" s="111">
        <v>15</v>
      </c>
      <c r="D17" s="111">
        <v>1</v>
      </c>
      <c r="E17" s="112">
        <v>15</v>
      </c>
      <c r="F17" s="113"/>
      <c r="G17" s="114"/>
      <c r="H17" s="115"/>
      <c r="I17" s="116"/>
    </row>
    <row r="18" spans="1:9" ht="24" x14ac:dyDescent="0.2">
      <c r="A18" s="109" t="s">
        <v>18</v>
      </c>
      <c r="B18" s="110" t="s">
        <v>352</v>
      </c>
      <c r="C18" s="111">
        <v>60</v>
      </c>
      <c r="D18" s="111">
        <v>1</v>
      </c>
      <c r="E18" s="112">
        <v>60</v>
      </c>
      <c r="F18" s="113"/>
      <c r="G18" s="114"/>
      <c r="H18" s="115"/>
      <c r="I18" s="116"/>
    </row>
    <row r="19" spans="1:9" x14ac:dyDescent="0.2">
      <c r="A19" s="109" t="s">
        <v>19</v>
      </c>
      <c r="B19" s="110" t="s">
        <v>353</v>
      </c>
      <c r="C19" s="111">
        <v>72</v>
      </c>
      <c r="D19" s="111">
        <v>3</v>
      </c>
      <c r="E19" s="112">
        <v>72</v>
      </c>
      <c r="F19" s="113"/>
      <c r="G19" s="114"/>
      <c r="H19" s="115"/>
      <c r="I19" s="116"/>
    </row>
    <row r="20" spans="1:9" x14ac:dyDescent="0.2">
      <c r="A20" s="109" t="s">
        <v>20</v>
      </c>
      <c r="B20" s="110" t="s">
        <v>354</v>
      </c>
      <c r="C20" s="111">
        <v>15</v>
      </c>
      <c r="D20" s="111">
        <v>2</v>
      </c>
      <c r="E20" s="112">
        <v>30</v>
      </c>
      <c r="F20" s="113"/>
      <c r="G20" s="114"/>
      <c r="H20" s="115"/>
      <c r="I20" s="116"/>
    </row>
    <row r="21" spans="1:9" x14ac:dyDescent="0.2">
      <c r="A21" s="109" t="s">
        <v>21</v>
      </c>
      <c r="B21" s="110" t="s">
        <v>346</v>
      </c>
      <c r="C21" s="111">
        <v>100</v>
      </c>
      <c r="D21" s="111">
        <v>1</v>
      </c>
      <c r="E21" s="112">
        <v>100</v>
      </c>
      <c r="F21" s="113"/>
      <c r="G21" s="114"/>
      <c r="H21" s="115"/>
      <c r="I21" s="116"/>
    </row>
    <row r="22" spans="1:9" x14ac:dyDescent="0.2">
      <c r="A22" s="119"/>
      <c r="B22" s="95" t="s">
        <v>10</v>
      </c>
      <c r="C22" s="120" t="s">
        <v>355</v>
      </c>
      <c r="D22" s="120">
        <f t="shared" ref="D22:E22" si="0">SUM(D14:D21)</f>
        <v>17</v>
      </c>
      <c r="E22" s="121">
        <f t="shared" si="0"/>
        <v>692</v>
      </c>
      <c r="F22" s="122"/>
      <c r="G22" s="123"/>
      <c r="H22" s="124"/>
      <c r="I22" s="99"/>
    </row>
    <row r="23" spans="1:9" x14ac:dyDescent="0.2">
      <c r="A23" s="119" t="s">
        <v>331</v>
      </c>
      <c r="B23" s="95" t="s">
        <v>356</v>
      </c>
      <c r="C23" s="125"/>
      <c r="D23" s="125"/>
      <c r="E23" s="126"/>
      <c r="F23" s="127"/>
      <c r="G23" s="128"/>
      <c r="H23" s="129"/>
      <c r="I23" s="130"/>
    </row>
    <row r="24" spans="1:9" x14ac:dyDescent="0.2">
      <c r="A24" s="109" t="s">
        <v>357</v>
      </c>
      <c r="B24" s="110" t="s">
        <v>358</v>
      </c>
      <c r="C24" s="125">
        <v>20</v>
      </c>
      <c r="D24" s="125">
        <v>1</v>
      </c>
      <c r="E24" s="126">
        <v>20</v>
      </c>
      <c r="F24" s="131"/>
      <c r="G24" s="132"/>
      <c r="H24" s="133"/>
      <c r="I24" s="116"/>
    </row>
    <row r="25" spans="1:9" x14ac:dyDescent="0.2">
      <c r="A25" s="109" t="s">
        <v>359</v>
      </c>
      <c r="B25" s="110" t="s">
        <v>360</v>
      </c>
      <c r="C25" s="125">
        <v>15</v>
      </c>
      <c r="D25" s="125">
        <v>1</v>
      </c>
      <c r="E25" s="126">
        <v>15</v>
      </c>
      <c r="F25" s="131"/>
      <c r="G25" s="132"/>
      <c r="H25" s="133"/>
      <c r="I25" s="116"/>
    </row>
    <row r="26" spans="1:9" x14ac:dyDescent="0.2">
      <c r="A26" s="109" t="s">
        <v>361</v>
      </c>
      <c r="B26" s="110" t="s">
        <v>362</v>
      </c>
      <c r="C26" s="125">
        <v>18</v>
      </c>
      <c r="D26" s="125">
        <v>2</v>
      </c>
      <c r="E26" s="126">
        <v>36</v>
      </c>
      <c r="F26" s="131"/>
      <c r="G26" s="132"/>
      <c r="H26" s="133"/>
      <c r="I26" s="116"/>
    </row>
    <row r="27" spans="1:9" x14ac:dyDescent="0.2">
      <c r="A27" s="109" t="s">
        <v>363</v>
      </c>
      <c r="B27" s="110" t="s">
        <v>364</v>
      </c>
      <c r="C27" s="125">
        <v>15</v>
      </c>
      <c r="D27" s="125">
        <v>1</v>
      </c>
      <c r="E27" s="126">
        <v>15</v>
      </c>
      <c r="F27" s="131"/>
      <c r="G27" s="132"/>
      <c r="H27" s="133"/>
      <c r="I27" s="116"/>
    </row>
    <row r="28" spans="1:9" x14ac:dyDescent="0.2">
      <c r="A28" s="109" t="s">
        <v>365</v>
      </c>
      <c r="B28" s="110" t="s">
        <v>366</v>
      </c>
      <c r="C28" s="125">
        <v>12</v>
      </c>
      <c r="D28" s="125">
        <v>4</v>
      </c>
      <c r="E28" s="126">
        <v>48</v>
      </c>
      <c r="F28" s="131"/>
      <c r="G28" s="132"/>
      <c r="H28" s="133"/>
      <c r="I28" s="116"/>
    </row>
    <row r="29" spans="1:9" x14ac:dyDescent="0.2">
      <c r="A29" s="109" t="s">
        <v>367</v>
      </c>
      <c r="B29" s="110" t="s">
        <v>368</v>
      </c>
      <c r="C29" s="125">
        <v>10</v>
      </c>
      <c r="D29" s="125">
        <v>15</v>
      </c>
      <c r="E29" s="126">
        <v>150</v>
      </c>
      <c r="F29" s="131"/>
      <c r="G29" s="132"/>
      <c r="H29" s="133"/>
      <c r="I29" s="116"/>
    </row>
    <row r="30" spans="1:9" ht="24" x14ac:dyDescent="0.2">
      <c r="A30" s="109" t="s">
        <v>124</v>
      </c>
      <c r="B30" s="110" t="s">
        <v>369</v>
      </c>
      <c r="C30" s="125">
        <v>20</v>
      </c>
      <c r="D30" s="125">
        <v>1</v>
      </c>
      <c r="E30" s="126">
        <v>20</v>
      </c>
      <c r="F30" s="131"/>
      <c r="G30" s="132"/>
      <c r="H30" s="133"/>
      <c r="I30" s="116"/>
    </row>
    <row r="31" spans="1:9" x14ac:dyDescent="0.2">
      <c r="A31" s="109" t="s">
        <v>370</v>
      </c>
      <c r="B31" s="110" t="s">
        <v>371</v>
      </c>
      <c r="C31" s="125">
        <v>15</v>
      </c>
      <c r="D31" s="125">
        <v>1</v>
      </c>
      <c r="E31" s="126">
        <v>15</v>
      </c>
      <c r="F31" s="131"/>
      <c r="G31" s="132"/>
      <c r="H31" s="133"/>
      <c r="I31" s="116"/>
    </row>
    <row r="32" spans="1:9" x14ac:dyDescent="0.2">
      <c r="A32" s="109" t="s">
        <v>372</v>
      </c>
      <c r="B32" s="110" t="s">
        <v>373</v>
      </c>
      <c r="C32" s="125">
        <v>20</v>
      </c>
      <c r="D32" s="125">
        <v>1</v>
      </c>
      <c r="E32" s="126">
        <v>20</v>
      </c>
      <c r="F32" s="131"/>
      <c r="G32" s="132"/>
      <c r="H32" s="133"/>
      <c r="I32" s="116"/>
    </row>
    <row r="33" spans="1:9" x14ac:dyDescent="0.2">
      <c r="A33" s="109" t="s">
        <v>374</v>
      </c>
      <c r="B33" s="110" t="s">
        <v>375</v>
      </c>
      <c r="C33" s="125">
        <v>30</v>
      </c>
      <c r="D33" s="125">
        <v>1</v>
      </c>
      <c r="E33" s="126">
        <v>30</v>
      </c>
      <c r="F33" s="131"/>
      <c r="G33" s="132"/>
      <c r="H33" s="133"/>
      <c r="I33" s="116"/>
    </row>
    <row r="34" spans="1:9" ht="15" thickBot="1" x14ac:dyDescent="0.25">
      <c r="A34" s="134"/>
      <c r="B34" s="135" t="s">
        <v>10</v>
      </c>
      <c r="C34" s="136"/>
      <c r="D34" s="136">
        <f t="shared" ref="D34" si="1">SUM(D24:D33)</f>
        <v>28</v>
      </c>
      <c r="E34" s="137">
        <f>SUM(E24:E33)</f>
        <v>369</v>
      </c>
      <c r="F34" s="138"/>
      <c r="G34" s="139"/>
      <c r="H34" s="140"/>
      <c r="I34" s="141"/>
    </row>
    <row r="35" spans="1:9" ht="15" thickBot="1" x14ac:dyDescent="0.25">
      <c r="A35" s="142"/>
      <c r="B35" s="143" t="s">
        <v>376</v>
      </c>
      <c r="C35" s="144"/>
      <c r="D35" s="145">
        <v>48</v>
      </c>
      <c r="E35" s="146">
        <f>SUM(E34+E22+E12)</f>
        <v>2101</v>
      </c>
      <c r="F35" s="147"/>
      <c r="G35" s="148"/>
      <c r="H35" s="149"/>
      <c r="I35" s="150"/>
    </row>
    <row r="36" spans="1:9" x14ac:dyDescent="0.2">
      <c r="A36" s="151"/>
      <c r="B36" s="152" t="s">
        <v>377</v>
      </c>
      <c r="C36" s="153"/>
      <c r="D36" s="153"/>
      <c r="E36" s="154">
        <f>SUM(E35*30%)</f>
        <v>630.29999999999995</v>
      </c>
      <c r="F36" s="155"/>
      <c r="G36" s="156"/>
      <c r="H36" s="157"/>
      <c r="I36" s="158"/>
    </row>
    <row r="37" spans="1:9" x14ac:dyDescent="0.2">
      <c r="A37" s="118"/>
      <c r="B37" s="110" t="s">
        <v>378</v>
      </c>
      <c r="C37" s="117"/>
      <c r="D37" s="117"/>
      <c r="E37" s="121">
        <f>SUM(E35*20%)</f>
        <v>420.20000000000005</v>
      </c>
      <c r="F37" s="122"/>
      <c r="G37" s="123"/>
      <c r="H37" s="124"/>
      <c r="I37" s="159"/>
    </row>
    <row r="38" spans="1:9" x14ac:dyDescent="0.2">
      <c r="A38" s="118"/>
      <c r="B38" s="110" t="s">
        <v>379</v>
      </c>
      <c r="C38" s="117"/>
      <c r="D38" s="117"/>
      <c r="E38" s="108">
        <f>SUM(E35:E37)</f>
        <v>3151.5</v>
      </c>
      <c r="F38" s="90"/>
      <c r="G38" s="160"/>
      <c r="H38" s="92"/>
      <c r="I38" s="116"/>
    </row>
    <row r="39" spans="1:9" ht="25.5" x14ac:dyDescent="0.2">
      <c r="A39" s="161"/>
      <c r="B39" s="101" t="s">
        <v>380</v>
      </c>
      <c r="C39" s="162"/>
      <c r="D39" s="162"/>
      <c r="E39" s="163"/>
      <c r="F39" s="164"/>
      <c r="G39" s="165"/>
      <c r="H39" s="166"/>
      <c r="I39" s="167"/>
    </row>
    <row r="40" spans="1:9" x14ac:dyDescent="0.2">
      <c r="A40" s="119" t="s">
        <v>329</v>
      </c>
      <c r="B40" s="95" t="s">
        <v>381</v>
      </c>
      <c r="C40" s="125"/>
      <c r="D40" s="125"/>
      <c r="E40" s="126"/>
      <c r="F40" s="127"/>
      <c r="G40" s="128"/>
      <c r="H40" s="129"/>
      <c r="I40" s="130"/>
    </row>
    <row r="41" spans="1:9" x14ac:dyDescent="0.2">
      <c r="A41" s="109" t="s">
        <v>11</v>
      </c>
      <c r="B41" s="110" t="s">
        <v>382</v>
      </c>
      <c r="C41" s="111">
        <v>24</v>
      </c>
      <c r="D41" s="111">
        <v>1</v>
      </c>
      <c r="E41" s="112">
        <v>24</v>
      </c>
      <c r="F41" s="113"/>
      <c r="G41" s="114"/>
      <c r="H41" s="115"/>
      <c r="I41" s="116"/>
    </row>
    <row r="42" spans="1:9" ht="48" x14ac:dyDescent="0.2">
      <c r="A42" s="109" t="s">
        <v>12</v>
      </c>
      <c r="B42" s="110" t="s">
        <v>383</v>
      </c>
      <c r="C42" s="111">
        <v>15</v>
      </c>
      <c r="D42" s="111">
        <v>2</v>
      </c>
      <c r="E42" s="112">
        <v>30</v>
      </c>
      <c r="F42" s="113"/>
      <c r="G42" s="114"/>
      <c r="H42" s="115"/>
      <c r="I42" s="116"/>
    </row>
    <row r="43" spans="1:9" x14ac:dyDescent="0.2">
      <c r="A43" s="109" t="s">
        <v>13</v>
      </c>
      <c r="B43" s="110" t="s">
        <v>384</v>
      </c>
      <c r="C43" s="111">
        <v>15</v>
      </c>
      <c r="D43" s="111">
        <v>1</v>
      </c>
      <c r="E43" s="112">
        <v>15</v>
      </c>
      <c r="F43" s="113"/>
      <c r="G43" s="114"/>
      <c r="H43" s="115"/>
      <c r="I43" s="116"/>
    </row>
    <row r="44" spans="1:9" x14ac:dyDescent="0.2">
      <c r="A44" s="109" t="s">
        <v>127</v>
      </c>
      <c r="B44" s="110" t="s">
        <v>385</v>
      </c>
      <c r="C44" s="111">
        <v>40</v>
      </c>
      <c r="D44" s="111">
        <v>1</v>
      </c>
      <c r="E44" s="112">
        <v>40</v>
      </c>
      <c r="F44" s="113"/>
      <c r="G44" s="114"/>
      <c r="H44" s="115"/>
      <c r="I44" s="116"/>
    </row>
    <row r="45" spans="1:9" x14ac:dyDescent="0.2">
      <c r="A45" s="119"/>
      <c r="B45" s="95" t="s">
        <v>10</v>
      </c>
      <c r="C45" s="120"/>
      <c r="D45" s="120">
        <v>5</v>
      </c>
      <c r="E45" s="121">
        <f>SUM(E41:E44)</f>
        <v>109</v>
      </c>
      <c r="F45" s="122"/>
      <c r="G45" s="123"/>
      <c r="H45" s="124"/>
      <c r="I45" s="99"/>
    </row>
    <row r="46" spans="1:9" ht="48" x14ac:dyDescent="0.2">
      <c r="A46" s="119" t="s">
        <v>330</v>
      </c>
      <c r="B46" s="95" t="s">
        <v>386</v>
      </c>
      <c r="C46" s="125"/>
      <c r="D46" s="125"/>
      <c r="E46" s="126"/>
      <c r="F46" s="127"/>
      <c r="G46" s="128"/>
      <c r="H46" s="129"/>
      <c r="I46" s="130"/>
    </row>
    <row r="47" spans="1:9" x14ac:dyDescent="0.2">
      <c r="A47" s="109" t="s">
        <v>14</v>
      </c>
      <c r="B47" s="110" t="s">
        <v>387</v>
      </c>
      <c r="C47" s="111">
        <v>15</v>
      </c>
      <c r="D47" s="111">
        <v>1</v>
      </c>
      <c r="E47" s="112">
        <v>15</v>
      </c>
      <c r="F47" s="113"/>
      <c r="G47" s="114"/>
      <c r="H47" s="115"/>
      <c r="I47" s="116"/>
    </row>
    <row r="48" spans="1:9" ht="36" x14ac:dyDescent="0.2">
      <c r="A48" s="109" t="s">
        <v>15</v>
      </c>
      <c r="B48" s="110" t="s">
        <v>388</v>
      </c>
      <c r="C48" s="111">
        <v>12</v>
      </c>
      <c r="D48" s="111">
        <v>1</v>
      </c>
      <c r="E48" s="112">
        <v>12</v>
      </c>
      <c r="F48" s="113"/>
      <c r="G48" s="114"/>
      <c r="H48" s="115"/>
      <c r="I48" s="116"/>
    </row>
    <row r="49" spans="1:9" ht="36" x14ac:dyDescent="0.2">
      <c r="A49" s="109" t="s">
        <v>16</v>
      </c>
      <c r="B49" s="110" t="s">
        <v>389</v>
      </c>
      <c r="C49" s="111">
        <v>15</v>
      </c>
      <c r="D49" s="111">
        <v>1</v>
      </c>
      <c r="E49" s="112">
        <v>15</v>
      </c>
      <c r="F49" s="113"/>
      <c r="G49" s="114"/>
      <c r="H49" s="115"/>
      <c r="I49" s="116"/>
    </row>
    <row r="50" spans="1:9" ht="36" x14ac:dyDescent="0.2">
      <c r="A50" s="109" t="s">
        <v>17</v>
      </c>
      <c r="B50" s="110" t="s">
        <v>390</v>
      </c>
      <c r="C50" s="111">
        <v>15</v>
      </c>
      <c r="D50" s="111">
        <v>1</v>
      </c>
      <c r="E50" s="112">
        <v>15</v>
      </c>
      <c r="F50" s="113"/>
      <c r="G50" s="114"/>
      <c r="H50" s="115"/>
      <c r="I50" s="116"/>
    </row>
    <row r="51" spans="1:9" ht="48" x14ac:dyDescent="0.2">
      <c r="A51" s="109" t="s">
        <v>18</v>
      </c>
      <c r="B51" s="110" t="s">
        <v>391</v>
      </c>
      <c r="C51" s="111">
        <v>12</v>
      </c>
      <c r="D51" s="111">
        <v>1</v>
      </c>
      <c r="E51" s="112">
        <v>12</v>
      </c>
      <c r="F51" s="113"/>
      <c r="G51" s="114"/>
      <c r="H51" s="115"/>
      <c r="I51" s="116"/>
    </row>
    <row r="52" spans="1:9" ht="48" x14ac:dyDescent="0.2">
      <c r="A52" s="109" t="s">
        <v>19</v>
      </c>
      <c r="B52" s="110" t="s">
        <v>392</v>
      </c>
      <c r="C52" s="111">
        <v>15</v>
      </c>
      <c r="D52" s="111">
        <v>1</v>
      </c>
      <c r="E52" s="112">
        <v>15</v>
      </c>
      <c r="F52" s="113"/>
      <c r="G52" s="114"/>
      <c r="H52" s="115"/>
      <c r="I52" s="116"/>
    </row>
    <row r="53" spans="1:9" x14ac:dyDescent="0.2">
      <c r="A53" s="119"/>
      <c r="B53" s="95" t="s">
        <v>10</v>
      </c>
      <c r="C53" s="120"/>
      <c r="D53" s="120">
        <f t="shared" ref="D53:E53" si="2">SUM(D47:D52)</f>
        <v>6</v>
      </c>
      <c r="E53" s="121">
        <f t="shared" si="2"/>
        <v>84</v>
      </c>
      <c r="F53" s="122"/>
      <c r="G53" s="123"/>
      <c r="H53" s="124"/>
      <c r="I53" s="99"/>
    </row>
    <row r="54" spans="1:9" ht="36" x14ac:dyDescent="0.2">
      <c r="A54" s="119" t="s">
        <v>331</v>
      </c>
      <c r="B54" s="95" t="s">
        <v>393</v>
      </c>
      <c r="C54" s="125"/>
      <c r="D54" s="125"/>
      <c r="E54" s="126"/>
      <c r="F54" s="127"/>
      <c r="G54" s="128"/>
      <c r="H54" s="129"/>
      <c r="I54" s="130"/>
    </row>
    <row r="55" spans="1:9" x14ac:dyDescent="0.2">
      <c r="A55" s="109" t="s">
        <v>33</v>
      </c>
      <c r="B55" s="110" t="s">
        <v>394</v>
      </c>
      <c r="C55" s="111">
        <v>15</v>
      </c>
      <c r="D55" s="111">
        <v>1</v>
      </c>
      <c r="E55" s="112">
        <v>15</v>
      </c>
      <c r="F55" s="113"/>
      <c r="G55" s="114"/>
      <c r="H55" s="115"/>
      <c r="I55" s="116"/>
    </row>
    <row r="56" spans="1:9" ht="36" x14ac:dyDescent="0.2">
      <c r="A56" s="109" t="s">
        <v>34</v>
      </c>
      <c r="B56" s="110" t="s">
        <v>395</v>
      </c>
      <c r="C56" s="111">
        <v>15</v>
      </c>
      <c r="D56" s="111">
        <v>1</v>
      </c>
      <c r="E56" s="112">
        <v>15</v>
      </c>
      <c r="F56" s="113"/>
      <c r="G56" s="114"/>
      <c r="H56" s="115"/>
      <c r="I56" s="116"/>
    </row>
    <row r="57" spans="1:9" ht="24" x14ac:dyDescent="0.2">
      <c r="A57" s="109" t="s">
        <v>35</v>
      </c>
      <c r="B57" s="110" t="s">
        <v>396</v>
      </c>
      <c r="C57" s="111">
        <v>15</v>
      </c>
      <c r="D57" s="111">
        <v>3</v>
      </c>
      <c r="E57" s="112">
        <v>45</v>
      </c>
      <c r="F57" s="113"/>
      <c r="G57" s="114"/>
      <c r="H57" s="115"/>
      <c r="I57" s="116"/>
    </row>
    <row r="58" spans="1:9" ht="48" x14ac:dyDescent="0.2">
      <c r="A58" s="109" t="s">
        <v>36</v>
      </c>
      <c r="B58" s="110" t="s">
        <v>397</v>
      </c>
      <c r="C58" s="111">
        <v>12</v>
      </c>
      <c r="D58" s="111">
        <v>1</v>
      </c>
      <c r="E58" s="112">
        <v>12</v>
      </c>
      <c r="F58" s="113"/>
      <c r="G58" s="114"/>
      <c r="H58" s="115"/>
      <c r="I58" s="116"/>
    </row>
    <row r="59" spans="1:9" x14ac:dyDescent="0.2">
      <c r="A59" s="119"/>
      <c r="B59" s="95" t="s">
        <v>10</v>
      </c>
      <c r="C59" s="120"/>
      <c r="D59" s="120">
        <v>6</v>
      </c>
      <c r="E59" s="121">
        <f>SUM(E55:E58)</f>
        <v>87</v>
      </c>
      <c r="F59" s="122"/>
      <c r="G59" s="123"/>
      <c r="H59" s="124"/>
      <c r="I59" s="99"/>
    </row>
    <row r="60" spans="1:9" ht="24" x14ac:dyDescent="0.2">
      <c r="A60" s="119" t="s">
        <v>332</v>
      </c>
      <c r="B60" s="95" t="s">
        <v>398</v>
      </c>
      <c r="C60" s="125"/>
      <c r="D60" s="125"/>
      <c r="E60" s="126"/>
      <c r="F60" s="127"/>
      <c r="G60" s="128"/>
      <c r="H60" s="129"/>
      <c r="I60" s="130"/>
    </row>
    <row r="61" spans="1:9" ht="60" x14ac:dyDescent="0.2">
      <c r="A61" s="109" t="s">
        <v>39</v>
      </c>
      <c r="B61" s="110" t="s">
        <v>399</v>
      </c>
      <c r="C61" s="111">
        <v>15</v>
      </c>
      <c r="D61" s="111">
        <v>3</v>
      </c>
      <c r="E61" s="112">
        <v>45</v>
      </c>
      <c r="F61" s="113"/>
      <c r="G61" s="114"/>
      <c r="H61" s="115"/>
      <c r="I61" s="116"/>
    </row>
    <row r="62" spans="1:9" ht="48" x14ac:dyDescent="0.2">
      <c r="A62" s="109" t="s">
        <v>40</v>
      </c>
      <c r="B62" s="110" t="s">
        <v>400</v>
      </c>
      <c r="C62" s="111">
        <v>12</v>
      </c>
      <c r="D62" s="111">
        <v>1</v>
      </c>
      <c r="E62" s="112">
        <v>12</v>
      </c>
      <c r="F62" s="113"/>
      <c r="G62" s="114"/>
      <c r="H62" s="115"/>
      <c r="I62" s="116"/>
    </row>
    <row r="63" spans="1:9" x14ac:dyDescent="0.2">
      <c r="A63" s="119"/>
      <c r="B63" s="95" t="s">
        <v>10</v>
      </c>
      <c r="C63" s="120"/>
      <c r="D63" s="120">
        <v>4</v>
      </c>
      <c r="E63" s="121">
        <f>SUM(E61:E62)</f>
        <v>57</v>
      </c>
      <c r="F63" s="122"/>
      <c r="G63" s="123"/>
      <c r="H63" s="124"/>
      <c r="I63" s="99"/>
    </row>
    <row r="64" spans="1:9" x14ac:dyDescent="0.2">
      <c r="A64" s="119" t="s">
        <v>333</v>
      </c>
      <c r="B64" s="95" t="s">
        <v>401</v>
      </c>
      <c r="C64" s="125"/>
      <c r="D64" s="125"/>
      <c r="E64" s="126"/>
      <c r="F64" s="127"/>
      <c r="G64" s="128"/>
      <c r="H64" s="129"/>
      <c r="I64" s="130"/>
    </row>
    <row r="65" spans="1:9" ht="36" x14ac:dyDescent="0.2">
      <c r="A65" s="109" t="s">
        <v>49</v>
      </c>
      <c r="B65" s="110" t="s">
        <v>402</v>
      </c>
      <c r="C65" s="111">
        <v>15</v>
      </c>
      <c r="D65" s="111">
        <v>2</v>
      </c>
      <c r="E65" s="112">
        <v>30</v>
      </c>
      <c r="F65" s="113"/>
      <c r="G65" s="114"/>
      <c r="H65" s="115"/>
      <c r="I65" s="116"/>
    </row>
    <row r="66" spans="1:9" x14ac:dyDescent="0.2">
      <c r="A66" s="109" t="s">
        <v>50</v>
      </c>
      <c r="B66" s="110" t="s">
        <v>384</v>
      </c>
      <c r="C66" s="111">
        <v>15</v>
      </c>
      <c r="D66" s="111">
        <v>1</v>
      </c>
      <c r="E66" s="112">
        <v>15</v>
      </c>
      <c r="F66" s="113"/>
      <c r="G66" s="114"/>
      <c r="H66" s="115"/>
      <c r="I66" s="116"/>
    </row>
    <row r="67" spans="1:9" ht="36" x14ac:dyDescent="0.2">
      <c r="A67" s="109" t="s">
        <v>51</v>
      </c>
      <c r="B67" s="110" t="s">
        <v>403</v>
      </c>
      <c r="C67" s="111">
        <v>12</v>
      </c>
      <c r="D67" s="111">
        <v>1</v>
      </c>
      <c r="E67" s="112">
        <v>12</v>
      </c>
      <c r="F67" s="113"/>
      <c r="G67" s="114"/>
      <c r="H67" s="115"/>
      <c r="I67" s="116"/>
    </row>
    <row r="68" spans="1:9" ht="36" x14ac:dyDescent="0.2">
      <c r="A68" s="109" t="s">
        <v>52</v>
      </c>
      <c r="B68" s="110" t="s">
        <v>404</v>
      </c>
      <c r="C68" s="111">
        <v>15</v>
      </c>
      <c r="D68" s="111">
        <v>10</v>
      </c>
      <c r="E68" s="112">
        <v>150</v>
      </c>
      <c r="F68" s="113"/>
      <c r="G68" s="114"/>
      <c r="H68" s="115"/>
      <c r="I68" s="116"/>
    </row>
    <row r="69" spans="1:9" x14ac:dyDescent="0.2">
      <c r="A69" s="109" t="s">
        <v>405</v>
      </c>
      <c r="B69" s="110" t="s">
        <v>406</v>
      </c>
      <c r="C69" s="111">
        <v>15</v>
      </c>
      <c r="D69" s="111">
        <v>7</v>
      </c>
      <c r="E69" s="112">
        <v>105</v>
      </c>
      <c r="F69" s="113"/>
      <c r="G69" s="114"/>
      <c r="H69" s="115"/>
      <c r="I69" s="116"/>
    </row>
    <row r="70" spans="1:9" x14ac:dyDescent="0.2">
      <c r="A70" s="109" t="s">
        <v>407</v>
      </c>
      <c r="B70" s="110" t="s">
        <v>408</v>
      </c>
      <c r="C70" s="111">
        <v>15</v>
      </c>
      <c r="D70" s="111">
        <v>3</v>
      </c>
      <c r="E70" s="112">
        <v>45</v>
      </c>
      <c r="F70" s="113"/>
      <c r="G70" s="114"/>
      <c r="H70" s="115"/>
      <c r="I70" s="116"/>
    </row>
    <row r="71" spans="1:9" x14ac:dyDescent="0.2">
      <c r="A71" s="119"/>
      <c r="B71" s="95" t="s">
        <v>10</v>
      </c>
      <c r="C71" s="120"/>
      <c r="D71" s="120">
        <f t="shared" ref="D71:E71" si="3">SUM(D65:D70)</f>
        <v>24</v>
      </c>
      <c r="E71" s="121">
        <f t="shared" si="3"/>
        <v>357</v>
      </c>
      <c r="F71" s="122"/>
      <c r="G71" s="123"/>
      <c r="H71" s="124"/>
      <c r="I71" s="99"/>
    </row>
    <row r="72" spans="1:9" x14ac:dyDescent="0.2">
      <c r="A72" s="119" t="s">
        <v>334</v>
      </c>
      <c r="B72" s="95" t="s">
        <v>409</v>
      </c>
      <c r="C72" s="125"/>
      <c r="D72" s="125"/>
      <c r="E72" s="126"/>
      <c r="F72" s="127"/>
      <c r="G72" s="128"/>
      <c r="H72" s="129"/>
      <c r="I72" s="130"/>
    </row>
    <row r="73" spans="1:9" x14ac:dyDescent="0.2">
      <c r="A73" s="109" t="s">
        <v>53</v>
      </c>
      <c r="B73" s="110" t="s">
        <v>410</v>
      </c>
      <c r="C73" s="111">
        <v>80</v>
      </c>
      <c r="D73" s="111">
        <v>4</v>
      </c>
      <c r="E73" s="112">
        <v>320</v>
      </c>
      <c r="F73" s="113"/>
      <c r="G73" s="114"/>
      <c r="H73" s="115"/>
      <c r="I73" s="116"/>
    </row>
    <row r="74" spans="1:9" x14ac:dyDescent="0.2">
      <c r="A74" s="109" t="s">
        <v>54</v>
      </c>
      <c r="B74" s="110" t="s">
        <v>410</v>
      </c>
      <c r="C74" s="111">
        <v>100</v>
      </c>
      <c r="D74" s="111">
        <v>1</v>
      </c>
      <c r="E74" s="112">
        <v>100</v>
      </c>
      <c r="F74" s="113"/>
      <c r="G74" s="114"/>
      <c r="H74" s="115"/>
      <c r="I74" s="116"/>
    </row>
    <row r="75" spans="1:9" x14ac:dyDescent="0.2">
      <c r="A75" s="109" t="s">
        <v>126</v>
      </c>
      <c r="B75" s="110" t="s">
        <v>410</v>
      </c>
      <c r="C75" s="111">
        <v>60</v>
      </c>
      <c r="D75" s="111">
        <v>5</v>
      </c>
      <c r="E75" s="112">
        <v>300</v>
      </c>
      <c r="F75" s="113"/>
      <c r="G75" s="114"/>
      <c r="H75" s="115"/>
      <c r="I75" s="116"/>
    </row>
    <row r="76" spans="1:9" x14ac:dyDescent="0.2">
      <c r="A76" s="109" t="s">
        <v>411</v>
      </c>
      <c r="B76" s="110" t="s">
        <v>412</v>
      </c>
      <c r="C76" s="111">
        <v>40</v>
      </c>
      <c r="D76" s="111">
        <v>2</v>
      </c>
      <c r="E76" s="112">
        <v>80</v>
      </c>
      <c r="F76" s="113"/>
      <c r="G76" s="114"/>
      <c r="H76" s="115"/>
      <c r="I76" s="116"/>
    </row>
    <row r="77" spans="1:9" x14ac:dyDescent="0.2">
      <c r="A77" s="119"/>
      <c r="B77" s="95" t="s">
        <v>10</v>
      </c>
      <c r="C77" s="120"/>
      <c r="D77" s="120">
        <f>SUM(D73:D76)</f>
        <v>12</v>
      </c>
      <c r="E77" s="121">
        <f>SUM(E73:E76)</f>
        <v>800</v>
      </c>
      <c r="F77" s="122"/>
      <c r="G77" s="123"/>
      <c r="H77" s="124"/>
      <c r="I77" s="99"/>
    </row>
    <row r="78" spans="1:9" ht="48" x14ac:dyDescent="0.2">
      <c r="A78" s="109">
        <v>7</v>
      </c>
      <c r="B78" s="95" t="s">
        <v>413</v>
      </c>
      <c r="C78" s="125"/>
      <c r="D78" s="125"/>
      <c r="E78" s="126"/>
      <c r="F78" s="127"/>
      <c r="G78" s="128"/>
      <c r="H78" s="129"/>
      <c r="I78" s="130"/>
    </row>
    <row r="79" spans="1:9" ht="24" x14ac:dyDescent="0.2">
      <c r="A79" s="109" t="s">
        <v>55</v>
      </c>
      <c r="B79" s="110" t="s">
        <v>414</v>
      </c>
      <c r="C79" s="111">
        <v>30</v>
      </c>
      <c r="D79" s="111">
        <v>1</v>
      </c>
      <c r="E79" s="112">
        <v>30</v>
      </c>
      <c r="F79" s="113"/>
      <c r="G79" s="114"/>
      <c r="H79" s="115"/>
      <c r="I79" s="116"/>
    </row>
    <row r="80" spans="1:9" x14ac:dyDescent="0.2">
      <c r="A80" s="109" t="s">
        <v>56</v>
      </c>
      <c r="B80" s="110" t="s">
        <v>415</v>
      </c>
      <c r="C80" s="111">
        <v>24</v>
      </c>
      <c r="D80" s="111">
        <v>1</v>
      </c>
      <c r="E80" s="112">
        <v>24</v>
      </c>
      <c r="F80" s="113"/>
      <c r="G80" s="114"/>
      <c r="H80" s="115"/>
      <c r="I80" s="116"/>
    </row>
    <row r="81" spans="1:9" x14ac:dyDescent="0.2">
      <c r="A81" s="109" t="s">
        <v>57</v>
      </c>
      <c r="B81" s="110" t="s">
        <v>225</v>
      </c>
      <c r="C81" s="111">
        <v>12</v>
      </c>
      <c r="D81" s="111">
        <v>2</v>
      </c>
      <c r="E81" s="112">
        <v>24</v>
      </c>
      <c r="F81" s="113"/>
      <c r="G81" s="114"/>
      <c r="H81" s="115"/>
      <c r="I81" s="116"/>
    </row>
    <row r="82" spans="1:9" ht="24" x14ac:dyDescent="0.2">
      <c r="A82" s="109" t="s">
        <v>58</v>
      </c>
      <c r="B82" s="110" t="s">
        <v>250</v>
      </c>
      <c r="C82" s="111">
        <v>12</v>
      </c>
      <c r="D82" s="111">
        <v>2</v>
      </c>
      <c r="E82" s="112">
        <v>24</v>
      </c>
      <c r="F82" s="113"/>
      <c r="G82" s="114"/>
      <c r="H82" s="115"/>
      <c r="I82" s="116"/>
    </row>
    <row r="83" spans="1:9" ht="24" x14ac:dyDescent="0.2">
      <c r="A83" s="109" t="s">
        <v>59</v>
      </c>
      <c r="B83" s="110" t="s">
        <v>251</v>
      </c>
      <c r="C83" s="111">
        <v>12</v>
      </c>
      <c r="D83" s="111">
        <v>3</v>
      </c>
      <c r="E83" s="112">
        <v>36</v>
      </c>
      <c r="F83" s="113"/>
      <c r="G83" s="114"/>
      <c r="H83" s="115"/>
      <c r="I83" s="116"/>
    </row>
    <row r="84" spans="1:9" x14ac:dyDescent="0.2">
      <c r="A84" s="109" t="s">
        <v>60</v>
      </c>
      <c r="B84" s="110" t="s">
        <v>416</v>
      </c>
      <c r="C84" s="111">
        <v>12</v>
      </c>
      <c r="D84" s="111">
        <v>2</v>
      </c>
      <c r="E84" s="112">
        <v>24</v>
      </c>
      <c r="F84" s="113"/>
      <c r="G84" s="114"/>
      <c r="H84" s="115"/>
      <c r="I84" s="116"/>
    </row>
    <row r="85" spans="1:9" x14ac:dyDescent="0.2">
      <c r="A85" s="109" t="s">
        <v>61</v>
      </c>
      <c r="B85" s="110" t="s">
        <v>417</v>
      </c>
      <c r="C85" s="111">
        <v>12</v>
      </c>
      <c r="D85" s="111">
        <v>3</v>
      </c>
      <c r="E85" s="112">
        <v>36</v>
      </c>
      <c r="F85" s="113"/>
      <c r="G85" s="114"/>
      <c r="H85" s="115"/>
      <c r="I85" s="116"/>
    </row>
    <row r="86" spans="1:9" ht="24" x14ac:dyDescent="0.2">
      <c r="A86" s="109" t="s">
        <v>418</v>
      </c>
      <c r="B86" s="110" t="s">
        <v>419</v>
      </c>
      <c r="C86" s="111">
        <v>6</v>
      </c>
      <c r="D86" s="111">
        <v>2</v>
      </c>
      <c r="E86" s="112">
        <v>12</v>
      </c>
      <c r="F86" s="113"/>
      <c r="G86" s="114"/>
      <c r="H86" s="115"/>
      <c r="I86" s="116"/>
    </row>
    <row r="87" spans="1:9" ht="24" x14ac:dyDescent="0.2">
      <c r="A87" s="109" t="s">
        <v>420</v>
      </c>
      <c r="B87" s="110" t="s">
        <v>421</v>
      </c>
      <c r="C87" s="111">
        <v>12</v>
      </c>
      <c r="D87" s="111">
        <v>2</v>
      </c>
      <c r="E87" s="112">
        <v>24</v>
      </c>
      <c r="F87" s="113"/>
      <c r="G87" s="114"/>
      <c r="H87" s="115"/>
      <c r="I87" s="116"/>
    </row>
    <row r="88" spans="1:9" x14ac:dyDescent="0.2">
      <c r="A88" s="109" t="s">
        <v>422</v>
      </c>
      <c r="B88" s="110" t="s">
        <v>423</v>
      </c>
      <c r="C88" s="111">
        <v>12</v>
      </c>
      <c r="D88" s="111">
        <v>2</v>
      </c>
      <c r="E88" s="112">
        <v>24</v>
      </c>
      <c r="F88" s="113"/>
      <c r="G88" s="114"/>
      <c r="H88" s="115"/>
      <c r="I88" s="116"/>
    </row>
    <row r="89" spans="1:9" ht="36" x14ac:dyDescent="0.2">
      <c r="A89" s="109" t="s">
        <v>424</v>
      </c>
      <c r="B89" s="110" t="s">
        <v>425</v>
      </c>
      <c r="C89" s="111">
        <v>100</v>
      </c>
      <c r="D89" s="111">
        <v>2</v>
      </c>
      <c r="E89" s="112">
        <v>200</v>
      </c>
      <c r="F89" s="113"/>
      <c r="G89" s="114"/>
      <c r="H89" s="115"/>
      <c r="I89" s="116"/>
    </row>
    <row r="90" spans="1:9" x14ac:dyDescent="0.2">
      <c r="A90" s="109" t="s">
        <v>426</v>
      </c>
      <c r="B90" s="110" t="s">
        <v>427</v>
      </c>
      <c r="C90" s="111">
        <v>15</v>
      </c>
      <c r="D90" s="111">
        <v>2</v>
      </c>
      <c r="E90" s="112">
        <v>30</v>
      </c>
      <c r="F90" s="113"/>
      <c r="G90" s="114"/>
      <c r="H90" s="115"/>
      <c r="I90" s="116"/>
    </row>
    <row r="91" spans="1:9" x14ac:dyDescent="0.2">
      <c r="A91" s="109" t="s">
        <v>428</v>
      </c>
      <c r="B91" s="110" t="s">
        <v>429</v>
      </c>
      <c r="C91" s="111">
        <v>20</v>
      </c>
      <c r="D91" s="111">
        <v>1</v>
      </c>
      <c r="E91" s="112">
        <v>20</v>
      </c>
      <c r="F91" s="113"/>
      <c r="G91" s="114"/>
      <c r="H91" s="115"/>
      <c r="I91" s="116"/>
    </row>
    <row r="92" spans="1:9" ht="15" thickBot="1" x14ac:dyDescent="0.25">
      <c r="A92" s="168"/>
      <c r="B92" s="135" t="s">
        <v>10</v>
      </c>
      <c r="C92" s="169"/>
      <c r="D92" s="136">
        <f t="shared" ref="D92:E92" si="4">SUM(D79:D91)</f>
        <v>25</v>
      </c>
      <c r="E92" s="137">
        <f t="shared" si="4"/>
        <v>508</v>
      </c>
      <c r="F92" s="138"/>
      <c r="G92" s="139"/>
      <c r="H92" s="140"/>
      <c r="I92" s="141"/>
    </row>
    <row r="93" spans="1:9" ht="15" thickBot="1" x14ac:dyDescent="0.25">
      <c r="A93" s="170"/>
      <c r="B93" s="143" t="s">
        <v>430</v>
      </c>
      <c r="C93" s="144"/>
      <c r="D93" s="145">
        <f>SUM(D92+D77+D71+D63+D59+D53+D45)</f>
        <v>82</v>
      </c>
      <c r="E93" s="146">
        <f>SUM(E92+E77+E71+E63+E59+E53+E45)</f>
        <v>2002</v>
      </c>
      <c r="F93" s="147"/>
      <c r="G93" s="148"/>
      <c r="H93" s="149"/>
      <c r="I93" s="171"/>
    </row>
    <row r="94" spans="1:9" x14ac:dyDescent="0.2">
      <c r="A94" s="172"/>
      <c r="B94" s="173" t="s">
        <v>431</v>
      </c>
      <c r="C94" s="174"/>
      <c r="D94" s="174"/>
      <c r="E94" s="175"/>
      <c r="F94" s="176"/>
      <c r="G94" s="177"/>
      <c r="H94" s="178"/>
      <c r="I94" s="179"/>
    </row>
    <row r="95" spans="1:9" ht="36" x14ac:dyDescent="0.2">
      <c r="A95" s="119" t="s">
        <v>329</v>
      </c>
      <c r="B95" s="95" t="s">
        <v>432</v>
      </c>
      <c r="C95" s="125"/>
      <c r="D95" s="125"/>
      <c r="E95" s="126"/>
      <c r="F95" s="127"/>
      <c r="G95" s="128"/>
      <c r="H95" s="129"/>
      <c r="I95" s="130"/>
    </row>
    <row r="96" spans="1:9" x14ac:dyDescent="0.2">
      <c r="A96" s="109" t="s">
        <v>11</v>
      </c>
      <c r="B96" s="110" t="s">
        <v>433</v>
      </c>
      <c r="C96" s="111">
        <v>30</v>
      </c>
      <c r="D96" s="111">
        <v>1</v>
      </c>
      <c r="E96" s="112">
        <v>30</v>
      </c>
      <c r="F96" s="113"/>
      <c r="G96" s="114"/>
      <c r="H96" s="115"/>
      <c r="I96" s="116"/>
    </row>
    <row r="97" spans="1:9" x14ac:dyDescent="0.2">
      <c r="A97" s="109" t="s">
        <v>12</v>
      </c>
      <c r="B97" s="110" t="s">
        <v>434</v>
      </c>
      <c r="C97" s="111">
        <v>24</v>
      </c>
      <c r="D97" s="111">
        <v>1</v>
      </c>
      <c r="E97" s="112">
        <v>24</v>
      </c>
      <c r="F97" s="113"/>
      <c r="G97" s="114"/>
      <c r="H97" s="115"/>
      <c r="I97" s="116"/>
    </row>
    <row r="98" spans="1:9" x14ac:dyDescent="0.2">
      <c r="A98" s="109" t="s">
        <v>13</v>
      </c>
      <c r="B98" s="110" t="s">
        <v>435</v>
      </c>
      <c r="C98" s="111">
        <v>24</v>
      </c>
      <c r="D98" s="111">
        <v>1</v>
      </c>
      <c r="E98" s="112">
        <v>24</v>
      </c>
      <c r="F98" s="113"/>
      <c r="G98" s="114"/>
      <c r="H98" s="115"/>
      <c r="I98" s="116"/>
    </row>
    <row r="99" spans="1:9" x14ac:dyDescent="0.2">
      <c r="A99" s="109" t="s">
        <v>127</v>
      </c>
      <c r="B99" s="110" t="s">
        <v>435</v>
      </c>
      <c r="C99" s="111">
        <v>24</v>
      </c>
      <c r="D99" s="111">
        <v>1</v>
      </c>
      <c r="E99" s="112">
        <v>24</v>
      </c>
      <c r="F99" s="113"/>
      <c r="G99" s="114"/>
      <c r="H99" s="115"/>
      <c r="I99" s="116"/>
    </row>
    <row r="100" spans="1:9" ht="24" x14ac:dyDescent="0.2">
      <c r="A100" s="109" t="s">
        <v>320</v>
      </c>
      <c r="B100" s="110" t="s">
        <v>436</v>
      </c>
      <c r="C100" s="111">
        <v>18</v>
      </c>
      <c r="D100" s="111">
        <v>1</v>
      </c>
      <c r="E100" s="112">
        <v>18</v>
      </c>
      <c r="F100" s="113"/>
      <c r="G100" s="114"/>
      <c r="H100" s="115"/>
      <c r="I100" s="99"/>
    </row>
    <row r="101" spans="1:9" ht="24" x14ac:dyDescent="0.2">
      <c r="A101" s="118" t="s">
        <v>322</v>
      </c>
      <c r="B101" s="110" t="s">
        <v>437</v>
      </c>
      <c r="C101" s="111">
        <v>18</v>
      </c>
      <c r="D101" s="111">
        <v>1</v>
      </c>
      <c r="E101" s="112">
        <v>18</v>
      </c>
      <c r="F101" s="113"/>
      <c r="G101" s="114"/>
      <c r="H101" s="115"/>
      <c r="I101" s="116"/>
    </row>
    <row r="102" spans="1:9" x14ac:dyDescent="0.2">
      <c r="A102" s="118" t="s">
        <v>438</v>
      </c>
      <c r="B102" s="110" t="s">
        <v>181</v>
      </c>
      <c r="C102" s="111">
        <v>40</v>
      </c>
      <c r="D102" s="111">
        <v>1</v>
      </c>
      <c r="E102" s="112">
        <v>40</v>
      </c>
      <c r="F102" s="113"/>
      <c r="G102" s="114"/>
      <c r="H102" s="115"/>
      <c r="I102" s="116"/>
    </row>
    <row r="103" spans="1:9" x14ac:dyDescent="0.2">
      <c r="A103" s="106"/>
      <c r="B103" s="95" t="s">
        <v>10</v>
      </c>
      <c r="C103" s="107"/>
      <c r="D103" s="120">
        <v>7</v>
      </c>
      <c r="E103" s="121">
        <f>SUM(E96:E102)</f>
        <v>178</v>
      </c>
      <c r="F103" s="122"/>
      <c r="G103" s="123"/>
      <c r="H103" s="124"/>
      <c r="I103" s="99"/>
    </row>
    <row r="104" spans="1:9" ht="24" x14ac:dyDescent="0.2">
      <c r="A104" s="119" t="s">
        <v>330</v>
      </c>
      <c r="B104" s="95" t="s">
        <v>439</v>
      </c>
      <c r="C104" s="125"/>
      <c r="D104" s="125"/>
      <c r="E104" s="126"/>
      <c r="F104" s="127"/>
      <c r="G104" s="128"/>
      <c r="H104" s="129"/>
      <c r="I104" s="130"/>
    </row>
    <row r="105" spans="1:9" x14ac:dyDescent="0.2">
      <c r="A105" s="109" t="s">
        <v>14</v>
      </c>
      <c r="B105" s="110" t="s">
        <v>440</v>
      </c>
      <c r="C105" s="111">
        <v>15</v>
      </c>
      <c r="D105" s="111">
        <v>1</v>
      </c>
      <c r="E105" s="112">
        <v>15</v>
      </c>
      <c r="F105" s="113"/>
      <c r="G105" s="114"/>
      <c r="H105" s="115"/>
      <c r="I105" s="116"/>
    </row>
    <row r="106" spans="1:9" x14ac:dyDescent="0.2">
      <c r="A106" s="109" t="s">
        <v>15</v>
      </c>
      <c r="B106" s="110" t="s">
        <v>441</v>
      </c>
      <c r="C106" s="111">
        <v>12</v>
      </c>
      <c r="D106" s="111">
        <v>4</v>
      </c>
      <c r="E106" s="112">
        <v>48</v>
      </c>
      <c r="F106" s="113"/>
      <c r="G106" s="114"/>
      <c r="H106" s="115"/>
      <c r="I106" s="99"/>
    </row>
    <row r="107" spans="1:9" x14ac:dyDescent="0.2">
      <c r="A107" s="106"/>
      <c r="B107" s="95" t="s">
        <v>10</v>
      </c>
      <c r="C107" s="107"/>
      <c r="D107" s="120">
        <v>5</v>
      </c>
      <c r="E107" s="121">
        <f>SUM(E105:E106)</f>
        <v>63</v>
      </c>
      <c r="F107" s="122"/>
      <c r="G107" s="123"/>
      <c r="H107" s="124"/>
      <c r="I107" s="99"/>
    </row>
    <row r="108" spans="1:9" x14ac:dyDescent="0.2">
      <c r="A108" s="119" t="s">
        <v>331</v>
      </c>
      <c r="B108" s="95" t="s">
        <v>442</v>
      </c>
      <c r="C108" s="125"/>
      <c r="D108" s="125"/>
      <c r="E108" s="126"/>
      <c r="F108" s="127"/>
      <c r="G108" s="128"/>
      <c r="H108" s="129"/>
      <c r="I108" s="130"/>
    </row>
    <row r="109" spans="1:9" x14ac:dyDescent="0.2">
      <c r="A109" s="109" t="s">
        <v>33</v>
      </c>
      <c r="B109" s="110" t="s">
        <v>440</v>
      </c>
      <c r="C109" s="111">
        <v>15</v>
      </c>
      <c r="D109" s="111">
        <v>1</v>
      </c>
      <c r="E109" s="112">
        <v>15</v>
      </c>
      <c r="F109" s="113"/>
      <c r="G109" s="114"/>
      <c r="H109" s="115"/>
      <c r="I109" s="116"/>
    </row>
    <row r="110" spans="1:9" x14ac:dyDescent="0.2">
      <c r="A110" s="106"/>
      <c r="B110" s="95" t="s">
        <v>10</v>
      </c>
      <c r="C110" s="107"/>
      <c r="D110" s="120">
        <v>1</v>
      </c>
      <c r="E110" s="121">
        <v>15</v>
      </c>
      <c r="F110" s="122"/>
      <c r="G110" s="123"/>
      <c r="H110" s="124"/>
      <c r="I110" s="99"/>
    </row>
    <row r="111" spans="1:9" ht="36" x14ac:dyDescent="0.2">
      <c r="A111" s="119" t="s">
        <v>332</v>
      </c>
      <c r="B111" s="95" t="s">
        <v>443</v>
      </c>
      <c r="C111" s="125"/>
      <c r="D111" s="125"/>
      <c r="E111" s="126"/>
      <c r="F111" s="127"/>
      <c r="G111" s="128"/>
      <c r="H111" s="129"/>
      <c r="I111" s="130"/>
    </row>
    <row r="112" spans="1:9" x14ac:dyDescent="0.2">
      <c r="A112" s="109" t="s">
        <v>39</v>
      </c>
      <c r="B112" s="110" t="s">
        <v>440</v>
      </c>
      <c r="C112" s="111">
        <v>15</v>
      </c>
      <c r="D112" s="111">
        <v>1</v>
      </c>
      <c r="E112" s="112">
        <v>15</v>
      </c>
      <c r="F112" s="113"/>
      <c r="G112" s="114"/>
      <c r="H112" s="115"/>
      <c r="I112" s="116"/>
    </row>
    <row r="113" spans="1:9" x14ac:dyDescent="0.2">
      <c r="A113" s="118" t="s">
        <v>40</v>
      </c>
      <c r="B113" s="110" t="s">
        <v>444</v>
      </c>
      <c r="C113" s="111">
        <v>12</v>
      </c>
      <c r="D113" s="111">
        <v>5</v>
      </c>
      <c r="E113" s="112">
        <v>60</v>
      </c>
      <c r="F113" s="113"/>
      <c r="G113" s="114"/>
      <c r="H113" s="115"/>
      <c r="I113" s="116"/>
    </row>
    <row r="114" spans="1:9" x14ac:dyDescent="0.2">
      <c r="A114" s="106"/>
      <c r="B114" s="95" t="s">
        <v>10</v>
      </c>
      <c r="C114" s="107"/>
      <c r="D114" s="120">
        <v>6</v>
      </c>
      <c r="E114" s="121">
        <v>75</v>
      </c>
      <c r="F114" s="122"/>
      <c r="G114" s="123"/>
      <c r="H114" s="124"/>
      <c r="I114" s="99"/>
    </row>
    <row r="115" spans="1:9" ht="24" x14ac:dyDescent="0.2">
      <c r="A115" s="119" t="s">
        <v>333</v>
      </c>
      <c r="B115" s="95" t="s">
        <v>445</v>
      </c>
      <c r="C115" s="125"/>
      <c r="D115" s="125"/>
      <c r="E115" s="126"/>
      <c r="F115" s="127"/>
      <c r="G115" s="128"/>
      <c r="H115" s="129"/>
      <c r="I115" s="130"/>
    </row>
    <row r="116" spans="1:9" x14ac:dyDescent="0.2">
      <c r="A116" s="109" t="s">
        <v>49</v>
      </c>
      <c r="B116" s="110" t="s">
        <v>440</v>
      </c>
      <c r="C116" s="111">
        <v>15</v>
      </c>
      <c r="D116" s="111">
        <v>1</v>
      </c>
      <c r="E116" s="112">
        <v>15</v>
      </c>
      <c r="F116" s="113"/>
      <c r="G116" s="114"/>
      <c r="H116" s="115"/>
      <c r="I116" s="116"/>
    </row>
    <row r="117" spans="1:9" x14ac:dyDescent="0.2">
      <c r="A117" s="118" t="s">
        <v>50</v>
      </c>
      <c r="B117" s="110" t="s">
        <v>441</v>
      </c>
      <c r="C117" s="111">
        <v>12</v>
      </c>
      <c r="D117" s="111">
        <v>6</v>
      </c>
      <c r="E117" s="112">
        <v>72</v>
      </c>
      <c r="F117" s="113"/>
      <c r="G117" s="114"/>
      <c r="H117" s="115"/>
      <c r="I117" s="116"/>
    </row>
    <row r="118" spans="1:9" x14ac:dyDescent="0.2">
      <c r="A118" s="106"/>
      <c r="B118" s="95" t="s">
        <v>10</v>
      </c>
      <c r="C118" s="107" t="s">
        <v>355</v>
      </c>
      <c r="D118" s="120">
        <v>7</v>
      </c>
      <c r="E118" s="121">
        <v>87</v>
      </c>
      <c r="F118" s="122"/>
      <c r="G118" s="123"/>
      <c r="H118" s="124"/>
      <c r="I118" s="99"/>
    </row>
    <row r="119" spans="1:9" ht="36" x14ac:dyDescent="0.2">
      <c r="A119" s="119" t="s">
        <v>334</v>
      </c>
      <c r="B119" s="95" t="s">
        <v>446</v>
      </c>
      <c r="C119" s="125"/>
      <c r="D119" s="125"/>
      <c r="E119" s="126"/>
      <c r="F119" s="127"/>
      <c r="G119" s="128"/>
      <c r="H119" s="129"/>
      <c r="I119" s="130"/>
    </row>
    <row r="120" spans="1:9" x14ac:dyDescent="0.2">
      <c r="A120" s="109" t="s">
        <v>53</v>
      </c>
      <c r="B120" s="110" t="s">
        <v>440</v>
      </c>
      <c r="C120" s="111">
        <v>15</v>
      </c>
      <c r="D120" s="111">
        <v>1</v>
      </c>
      <c r="E120" s="112">
        <v>15</v>
      </c>
      <c r="F120" s="113"/>
      <c r="G120" s="114"/>
      <c r="H120" s="115"/>
      <c r="I120" s="116"/>
    </row>
    <row r="121" spans="1:9" x14ac:dyDescent="0.2">
      <c r="A121" s="118" t="s">
        <v>54</v>
      </c>
      <c r="B121" s="110" t="s">
        <v>441</v>
      </c>
      <c r="C121" s="111">
        <v>12</v>
      </c>
      <c r="D121" s="111">
        <v>5</v>
      </c>
      <c r="E121" s="112">
        <v>60</v>
      </c>
      <c r="F121" s="113"/>
      <c r="G121" s="114"/>
      <c r="H121" s="115"/>
      <c r="I121" s="116"/>
    </row>
    <row r="122" spans="1:9" x14ac:dyDescent="0.2">
      <c r="A122" s="106"/>
      <c r="B122" s="95" t="s">
        <v>10</v>
      </c>
      <c r="C122" s="107" t="s">
        <v>355</v>
      </c>
      <c r="D122" s="120">
        <v>6</v>
      </c>
      <c r="E122" s="121">
        <v>75</v>
      </c>
      <c r="F122" s="122"/>
      <c r="G122" s="123"/>
      <c r="H122" s="124"/>
      <c r="I122" s="99"/>
    </row>
    <row r="123" spans="1:9" ht="24" x14ac:dyDescent="0.2">
      <c r="A123" s="119" t="s">
        <v>335</v>
      </c>
      <c r="B123" s="95" t="s">
        <v>447</v>
      </c>
      <c r="C123" s="125"/>
      <c r="D123" s="125"/>
      <c r="E123" s="126"/>
      <c r="F123" s="127"/>
      <c r="G123" s="128"/>
      <c r="H123" s="129"/>
      <c r="I123" s="130"/>
    </row>
    <row r="124" spans="1:9" x14ac:dyDescent="0.2">
      <c r="A124" s="109" t="s">
        <v>55</v>
      </c>
      <c r="B124" s="110" t="s">
        <v>440</v>
      </c>
      <c r="C124" s="111">
        <v>15</v>
      </c>
      <c r="D124" s="111">
        <v>1</v>
      </c>
      <c r="E124" s="112">
        <v>15</v>
      </c>
      <c r="F124" s="113"/>
      <c r="G124" s="114"/>
      <c r="H124" s="115"/>
      <c r="I124" s="116"/>
    </row>
    <row r="125" spans="1:9" x14ac:dyDescent="0.2">
      <c r="A125" s="109" t="s">
        <v>56</v>
      </c>
      <c r="B125" s="110" t="s">
        <v>441</v>
      </c>
      <c r="C125" s="111">
        <v>12</v>
      </c>
      <c r="D125" s="111">
        <v>12</v>
      </c>
      <c r="E125" s="112">
        <v>144</v>
      </c>
      <c r="F125" s="113"/>
      <c r="G125" s="114"/>
      <c r="H125" s="115"/>
      <c r="I125" s="99"/>
    </row>
    <row r="126" spans="1:9" x14ac:dyDescent="0.2">
      <c r="A126" s="106"/>
      <c r="B126" s="95" t="s">
        <v>10</v>
      </c>
      <c r="C126" s="107" t="s">
        <v>355</v>
      </c>
      <c r="D126" s="120">
        <v>13</v>
      </c>
      <c r="E126" s="121">
        <v>159</v>
      </c>
      <c r="F126" s="122"/>
      <c r="G126" s="123"/>
      <c r="H126" s="124"/>
      <c r="I126" s="99"/>
    </row>
    <row r="127" spans="1:9" ht="24" x14ac:dyDescent="0.2">
      <c r="A127" s="119" t="s">
        <v>337</v>
      </c>
      <c r="B127" s="95" t="s">
        <v>448</v>
      </c>
      <c r="C127" s="125"/>
      <c r="D127" s="125"/>
      <c r="E127" s="126"/>
      <c r="F127" s="127"/>
      <c r="G127" s="128"/>
      <c r="H127" s="129"/>
      <c r="I127" s="130"/>
    </row>
    <row r="128" spans="1:9" x14ac:dyDescent="0.2">
      <c r="A128" s="109" t="s">
        <v>70</v>
      </c>
      <c r="B128" s="110" t="s">
        <v>440</v>
      </c>
      <c r="C128" s="111">
        <v>15</v>
      </c>
      <c r="D128" s="111">
        <v>1</v>
      </c>
      <c r="E128" s="121">
        <v>15</v>
      </c>
      <c r="F128" s="122"/>
      <c r="G128" s="123"/>
      <c r="H128" s="124"/>
      <c r="I128" s="116"/>
    </row>
    <row r="129" spans="1:9" x14ac:dyDescent="0.2">
      <c r="A129" s="109" t="s">
        <v>71</v>
      </c>
      <c r="B129" s="110" t="s">
        <v>441</v>
      </c>
      <c r="C129" s="111">
        <v>12</v>
      </c>
      <c r="D129" s="111">
        <v>4</v>
      </c>
      <c r="E129" s="121">
        <v>48</v>
      </c>
      <c r="F129" s="122"/>
      <c r="G129" s="123"/>
      <c r="H129" s="124"/>
      <c r="I129" s="99"/>
    </row>
    <row r="130" spans="1:9" x14ac:dyDescent="0.2">
      <c r="A130" s="106"/>
      <c r="B130" s="95" t="s">
        <v>10</v>
      </c>
      <c r="C130" s="107" t="s">
        <v>355</v>
      </c>
      <c r="D130" s="120">
        <v>5</v>
      </c>
      <c r="E130" s="121">
        <v>63</v>
      </c>
      <c r="F130" s="122"/>
      <c r="G130" s="123"/>
      <c r="H130" s="124"/>
      <c r="I130" s="99"/>
    </row>
    <row r="131" spans="1:9" x14ac:dyDescent="0.2">
      <c r="A131" s="119" t="s">
        <v>449</v>
      </c>
      <c r="B131" s="95" t="s">
        <v>450</v>
      </c>
      <c r="C131" s="125"/>
      <c r="D131" s="125"/>
      <c r="E131" s="126"/>
      <c r="F131" s="127"/>
      <c r="G131" s="128"/>
      <c r="H131" s="129"/>
      <c r="I131" s="130"/>
    </row>
    <row r="132" spans="1:9" x14ac:dyDescent="0.2">
      <c r="A132" s="118" t="s">
        <v>84</v>
      </c>
      <c r="B132" s="110" t="s">
        <v>451</v>
      </c>
      <c r="C132" s="111">
        <v>12</v>
      </c>
      <c r="D132" s="111">
        <v>1</v>
      </c>
      <c r="E132" s="112">
        <v>12</v>
      </c>
      <c r="F132" s="113"/>
      <c r="G132" s="114"/>
      <c r="H132" s="115"/>
      <c r="I132" s="116"/>
    </row>
    <row r="133" spans="1:9" x14ac:dyDescent="0.2">
      <c r="A133" s="118" t="s">
        <v>85</v>
      </c>
      <c r="B133" s="110" t="s">
        <v>452</v>
      </c>
      <c r="C133" s="111">
        <v>12</v>
      </c>
      <c r="D133" s="111">
        <v>1</v>
      </c>
      <c r="E133" s="112">
        <v>12</v>
      </c>
      <c r="F133" s="113"/>
      <c r="G133" s="114"/>
      <c r="H133" s="115"/>
      <c r="I133" s="116"/>
    </row>
    <row r="134" spans="1:9" x14ac:dyDescent="0.2">
      <c r="A134" s="106"/>
      <c r="B134" s="95" t="s">
        <v>10</v>
      </c>
      <c r="C134" s="107" t="s">
        <v>355</v>
      </c>
      <c r="D134" s="120">
        <v>2</v>
      </c>
      <c r="E134" s="121">
        <v>24</v>
      </c>
      <c r="F134" s="122"/>
      <c r="G134" s="123"/>
      <c r="H134" s="124"/>
      <c r="I134" s="99"/>
    </row>
    <row r="135" spans="1:9" x14ac:dyDescent="0.2">
      <c r="A135" s="119">
        <v>16</v>
      </c>
      <c r="B135" s="95" t="s">
        <v>453</v>
      </c>
      <c r="C135" s="125"/>
      <c r="D135" s="125"/>
      <c r="E135" s="126"/>
      <c r="F135" s="127"/>
      <c r="G135" s="128"/>
      <c r="H135" s="129"/>
      <c r="I135" s="130"/>
    </row>
    <row r="136" spans="1:9" x14ac:dyDescent="0.2">
      <c r="A136" s="109" t="s">
        <v>454</v>
      </c>
      <c r="B136" s="110" t="s">
        <v>455</v>
      </c>
      <c r="C136" s="111">
        <v>30</v>
      </c>
      <c r="D136" s="111">
        <v>1</v>
      </c>
      <c r="E136" s="112">
        <v>30</v>
      </c>
      <c r="F136" s="113"/>
      <c r="G136" s="114"/>
      <c r="H136" s="115"/>
      <c r="I136" s="116"/>
    </row>
    <row r="137" spans="1:9" x14ac:dyDescent="0.2">
      <c r="A137" s="109" t="s">
        <v>456</v>
      </c>
      <c r="B137" s="110" t="s">
        <v>225</v>
      </c>
      <c r="C137" s="111">
        <v>12</v>
      </c>
      <c r="D137" s="111">
        <v>2</v>
      </c>
      <c r="E137" s="112">
        <v>24</v>
      </c>
      <c r="F137" s="113"/>
      <c r="G137" s="114"/>
      <c r="H137" s="115"/>
      <c r="I137" s="116"/>
    </row>
    <row r="138" spans="1:9" ht="24" x14ac:dyDescent="0.2">
      <c r="A138" s="109" t="s">
        <v>457</v>
      </c>
      <c r="B138" s="110" t="s">
        <v>250</v>
      </c>
      <c r="C138" s="111">
        <v>12</v>
      </c>
      <c r="D138" s="111">
        <v>2</v>
      </c>
      <c r="E138" s="112">
        <v>24</v>
      </c>
      <c r="F138" s="113"/>
      <c r="G138" s="114"/>
      <c r="H138" s="115"/>
      <c r="I138" s="116"/>
    </row>
    <row r="139" spans="1:9" ht="24" x14ac:dyDescent="0.2">
      <c r="A139" s="109" t="s">
        <v>458</v>
      </c>
      <c r="B139" s="110" t="s">
        <v>251</v>
      </c>
      <c r="C139" s="111">
        <v>12</v>
      </c>
      <c r="D139" s="111">
        <v>3</v>
      </c>
      <c r="E139" s="112">
        <v>36</v>
      </c>
      <c r="F139" s="113"/>
      <c r="G139" s="114"/>
      <c r="H139" s="115"/>
      <c r="I139" s="116"/>
    </row>
    <row r="140" spans="1:9" x14ac:dyDescent="0.2">
      <c r="A140" s="109" t="s">
        <v>459</v>
      </c>
      <c r="B140" s="110" t="s">
        <v>416</v>
      </c>
      <c r="C140" s="111">
        <v>12</v>
      </c>
      <c r="D140" s="111">
        <v>2</v>
      </c>
      <c r="E140" s="112">
        <v>24</v>
      </c>
      <c r="F140" s="113"/>
      <c r="G140" s="114"/>
      <c r="H140" s="115"/>
      <c r="I140" s="116"/>
    </row>
    <row r="141" spans="1:9" x14ac:dyDescent="0.2">
      <c r="A141" s="109" t="s">
        <v>460</v>
      </c>
      <c r="B141" s="110" t="s">
        <v>417</v>
      </c>
      <c r="C141" s="111">
        <v>12</v>
      </c>
      <c r="D141" s="111">
        <v>2</v>
      </c>
      <c r="E141" s="112">
        <v>24</v>
      </c>
      <c r="F141" s="113"/>
      <c r="G141" s="114"/>
      <c r="H141" s="115"/>
      <c r="I141" s="116"/>
    </row>
    <row r="142" spans="1:9" ht="24" x14ac:dyDescent="0.2">
      <c r="A142" s="109" t="s">
        <v>461</v>
      </c>
      <c r="B142" s="110" t="s">
        <v>419</v>
      </c>
      <c r="C142" s="111">
        <v>6</v>
      </c>
      <c r="D142" s="111">
        <v>1</v>
      </c>
      <c r="E142" s="112">
        <v>6</v>
      </c>
      <c r="F142" s="113"/>
      <c r="G142" s="114"/>
      <c r="H142" s="115"/>
      <c r="I142" s="116"/>
    </row>
    <row r="143" spans="1:9" x14ac:dyDescent="0.2">
      <c r="A143" s="109" t="s">
        <v>462</v>
      </c>
      <c r="B143" s="110" t="s">
        <v>463</v>
      </c>
      <c r="C143" s="111">
        <v>12</v>
      </c>
      <c r="D143" s="111">
        <v>1</v>
      </c>
      <c r="E143" s="112">
        <v>12</v>
      </c>
      <c r="F143" s="113"/>
      <c r="G143" s="114"/>
      <c r="H143" s="115"/>
      <c r="I143" s="116"/>
    </row>
    <row r="144" spans="1:9" ht="24" x14ac:dyDescent="0.2">
      <c r="A144" s="109" t="s">
        <v>464</v>
      </c>
      <c r="B144" s="110" t="s">
        <v>226</v>
      </c>
      <c r="C144" s="111">
        <v>12</v>
      </c>
      <c r="D144" s="111">
        <v>1</v>
      </c>
      <c r="E144" s="112">
        <v>12</v>
      </c>
      <c r="F144" s="113"/>
      <c r="G144" s="114"/>
      <c r="H144" s="115"/>
      <c r="I144" s="116"/>
    </row>
    <row r="145" spans="1:9" ht="24" x14ac:dyDescent="0.2">
      <c r="A145" s="109" t="s">
        <v>501</v>
      </c>
      <c r="B145" s="110" t="s">
        <v>465</v>
      </c>
      <c r="C145" s="111">
        <v>12</v>
      </c>
      <c r="D145" s="111">
        <v>1</v>
      </c>
      <c r="E145" s="112">
        <v>12</v>
      </c>
      <c r="F145" s="113"/>
      <c r="G145" s="114"/>
      <c r="H145" s="115"/>
      <c r="I145" s="116"/>
    </row>
    <row r="146" spans="1:9" x14ac:dyDescent="0.2">
      <c r="A146" s="109" t="s">
        <v>502</v>
      </c>
      <c r="B146" s="110" t="s">
        <v>423</v>
      </c>
      <c r="C146" s="111">
        <v>12</v>
      </c>
      <c r="D146" s="111">
        <v>1</v>
      </c>
      <c r="E146" s="112">
        <v>12</v>
      </c>
      <c r="F146" s="113"/>
      <c r="G146" s="114"/>
      <c r="H146" s="115"/>
      <c r="I146" s="116"/>
    </row>
    <row r="147" spans="1:9" ht="36" x14ac:dyDescent="0.2">
      <c r="A147" s="109" t="s">
        <v>466</v>
      </c>
      <c r="B147" s="110" t="s">
        <v>425</v>
      </c>
      <c r="C147" s="111">
        <v>100</v>
      </c>
      <c r="D147" s="111">
        <v>1</v>
      </c>
      <c r="E147" s="112">
        <v>100</v>
      </c>
      <c r="F147" s="113"/>
      <c r="G147" s="114"/>
      <c r="H147" s="115"/>
      <c r="I147" s="116"/>
    </row>
    <row r="148" spans="1:9" x14ac:dyDescent="0.2">
      <c r="A148" s="109" t="s">
        <v>468</v>
      </c>
      <c r="B148" s="110" t="s">
        <v>467</v>
      </c>
      <c r="C148" s="111">
        <v>12</v>
      </c>
      <c r="D148" s="111">
        <v>1</v>
      </c>
      <c r="E148" s="112">
        <v>12</v>
      </c>
      <c r="F148" s="113"/>
      <c r="G148" s="114"/>
      <c r="H148" s="115"/>
      <c r="I148" s="116"/>
    </row>
    <row r="149" spans="1:9" x14ac:dyDescent="0.2">
      <c r="A149" s="109" t="s">
        <v>469</v>
      </c>
      <c r="B149" s="110" t="s">
        <v>427</v>
      </c>
      <c r="C149" s="111">
        <v>12</v>
      </c>
      <c r="D149" s="111">
        <v>1</v>
      </c>
      <c r="E149" s="112">
        <v>12</v>
      </c>
      <c r="F149" s="113"/>
      <c r="G149" s="114"/>
      <c r="H149" s="115"/>
      <c r="I149" s="116"/>
    </row>
    <row r="150" spans="1:9" ht="15" thickBot="1" x14ac:dyDescent="0.25">
      <c r="A150" s="168"/>
      <c r="B150" s="135" t="s">
        <v>10</v>
      </c>
      <c r="C150" s="169"/>
      <c r="D150" s="136">
        <v>20</v>
      </c>
      <c r="E150" s="137">
        <v>340</v>
      </c>
      <c r="F150" s="138"/>
      <c r="G150" s="139"/>
      <c r="H150" s="140"/>
      <c r="I150" s="141"/>
    </row>
    <row r="151" spans="1:9" ht="15" thickBot="1" x14ac:dyDescent="0.25">
      <c r="A151" s="170"/>
      <c r="B151" s="143" t="s">
        <v>470</v>
      </c>
      <c r="C151" s="144"/>
      <c r="D151" s="145">
        <v>72</v>
      </c>
      <c r="E151" s="146">
        <f>SUM(E150+E134+E130+E126+E122+E118+E114+E110+E107+E103)</f>
        <v>1079</v>
      </c>
      <c r="F151" s="147"/>
      <c r="G151" s="148"/>
      <c r="H151" s="149"/>
      <c r="I151" s="171"/>
    </row>
    <row r="152" spans="1:9" x14ac:dyDescent="0.2">
      <c r="A152" s="180"/>
      <c r="B152" s="101" t="s">
        <v>504</v>
      </c>
      <c r="C152" s="181"/>
      <c r="D152" s="181"/>
      <c r="E152" s="182"/>
      <c r="F152" s="183"/>
      <c r="G152" s="184"/>
      <c r="H152" s="185"/>
      <c r="I152" s="186"/>
    </row>
    <row r="153" spans="1:9" ht="24" x14ac:dyDescent="0.2">
      <c r="A153" s="240"/>
      <c r="B153" s="187" t="s">
        <v>503</v>
      </c>
      <c r="C153" s="242">
        <v>200</v>
      </c>
      <c r="D153" s="242">
        <v>1</v>
      </c>
      <c r="E153" s="243">
        <v>200</v>
      </c>
      <c r="F153" s="183"/>
      <c r="G153" s="184"/>
      <c r="H153" s="185"/>
      <c r="I153" s="241"/>
    </row>
    <row r="154" spans="1:9" x14ac:dyDescent="0.2">
      <c r="A154" s="118"/>
      <c r="B154" s="187" t="s">
        <v>471</v>
      </c>
      <c r="C154" s="188">
        <v>18</v>
      </c>
      <c r="D154" s="189">
        <v>1</v>
      </c>
      <c r="E154" s="190">
        <v>18</v>
      </c>
      <c r="F154" s="191"/>
      <c r="G154" s="192"/>
      <c r="H154" s="193"/>
      <c r="I154" s="194"/>
    </row>
    <row r="155" spans="1:9" x14ac:dyDescent="0.2">
      <c r="A155" s="109"/>
      <c r="B155" s="187" t="s">
        <v>472</v>
      </c>
      <c r="C155" s="188">
        <v>18</v>
      </c>
      <c r="D155" s="189">
        <v>1</v>
      </c>
      <c r="E155" s="190">
        <v>18</v>
      </c>
      <c r="F155" s="191"/>
      <c r="G155" s="192"/>
      <c r="H155" s="193"/>
      <c r="I155" s="194"/>
    </row>
    <row r="156" spans="1:9" x14ac:dyDescent="0.2">
      <c r="A156" s="109"/>
      <c r="B156" s="187" t="s">
        <v>473</v>
      </c>
      <c r="C156" s="188">
        <v>100</v>
      </c>
      <c r="D156" s="189">
        <v>1</v>
      </c>
      <c r="E156" s="190">
        <v>100</v>
      </c>
      <c r="F156" s="191"/>
      <c r="G156" s="192"/>
      <c r="H156" s="193"/>
      <c r="I156" s="194"/>
    </row>
    <row r="157" spans="1:9" x14ac:dyDescent="0.2">
      <c r="A157" s="109"/>
      <c r="B157" s="187" t="s">
        <v>474</v>
      </c>
      <c r="C157" s="188">
        <v>100</v>
      </c>
      <c r="D157" s="189">
        <v>1</v>
      </c>
      <c r="E157" s="190">
        <v>100</v>
      </c>
      <c r="F157" s="191"/>
      <c r="G157" s="192"/>
      <c r="H157" s="193"/>
      <c r="I157" s="194"/>
    </row>
    <row r="158" spans="1:9" x14ac:dyDescent="0.2">
      <c r="A158" s="109"/>
      <c r="B158" s="187" t="s">
        <v>475</v>
      </c>
      <c r="C158" s="188">
        <v>80</v>
      </c>
      <c r="D158" s="189">
        <v>1</v>
      </c>
      <c r="E158" s="190">
        <v>80</v>
      </c>
      <c r="F158" s="191"/>
      <c r="G158" s="192"/>
      <c r="H158" s="193"/>
      <c r="I158" s="194"/>
    </row>
    <row r="159" spans="1:9" x14ac:dyDescent="0.2">
      <c r="A159" s="109"/>
      <c r="B159" s="187" t="s">
        <v>476</v>
      </c>
      <c r="C159" s="195">
        <f>SUM(C152:C158)</f>
        <v>516</v>
      </c>
      <c r="D159" s="196">
        <v>6</v>
      </c>
      <c r="E159" s="197">
        <f>SUM(E152:E158)</f>
        <v>516</v>
      </c>
      <c r="F159" s="198"/>
      <c r="G159" s="199"/>
      <c r="H159" s="200"/>
      <c r="I159" s="194"/>
    </row>
    <row r="160" spans="1:9" ht="15" thickBot="1" x14ac:dyDescent="0.25">
      <c r="A160" s="201"/>
      <c r="B160" s="202" t="s">
        <v>477</v>
      </c>
      <c r="C160" s="203"/>
      <c r="D160" s="204"/>
      <c r="E160" s="205">
        <v>516</v>
      </c>
      <c r="F160" s="206"/>
      <c r="G160" s="207"/>
      <c r="H160" s="208"/>
      <c r="I160" s="209"/>
    </row>
    <row r="161" spans="1:9" ht="15" thickBot="1" x14ac:dyDescent="0.25">
      <c r="A161" s="170"/>
      <c r="B161" s="210" t="s">
        <v>478</v>
      </c>
      <c r="C161" s="211"/>
      <c r="D161" s="212">
        <f>SUM(D159+D151)</f>
        <v>78</v>
      </c>
      <c r="E161" s="213">
        <f>SUM(E160+E151+E93)</f>
        <v>3597</v>
      </c>
      <c r="F161" s="214"/>
      <c r="G161" s="215"/>
      <c r="H161" s="216"/>
      <c r="I161" s="217"/>
    </row>
    <row r="162" spans="1:9" x14ac:dyDescent="0.2">
      <c r="A162" s="218"/>
    </row>
    <row r="163" spans="1:9" x14ac:dyDescent="0.2">
      <c r="A163" s="218"/>
    </row>
    <row r="164" spans="1:9" x14ac:dyDescent="0.2">
      <c r="A164" s="218"/>
    </row>
    <row r="165" spans="1:9" x14ac:dyDescent="0.2">
      <c r="A165" s="218"/>
    </row>
    <row r="166" spans="1:9" x14ac:dyDescent="0.2">
      <c r="A166" s="218"/>
    </row>
    <row r="167" spans="1:9" x14ac:dyDescent="0.2">
      <c r="A167" s="218"/>
    </row>
    <row r="168" spans="1:9" x14ac:dyDescent="0.2">
      <c r="A168" s="218"/>
    </row>
    <row r="169" spans="1:9" x14ac:dyDescent="0.2">
      <c r="A169" s="218"/>
    </row>
    <row r="170" spans="1:9" x14ac:dyDescent="0.2">
      <c r="A170" s="218"/>
    </row>
    <row r="171" spans="1:9" x14ac:dyDescent="0.2">
      <c r="A171" s="218"/>
    </row>
    <row r="172" spans="1:9" x14ac:dyDescent="0.2">
      <c r="A172" s="218"/>
    </row>
    <row r="173" spans="1:9" x14ac:dyDescent="0.2">
      <c r="A173" s="218"/>
    </row>
    <row r="174" spans="1:9" x14ac:dyDescent="0.2">
      <c r="A174" s="218"/>
    </row>
    <row r="175" spans="1:9" x14ac:dyDescent="0.2">
      <c r="A175" s="218"/>
    </row>
    <row r="176" spans="1:9" x14ac:dyDescent="0.2">
      <c r="A176" s="218"/>
    </row>
    <row r="177" spans="1:1" x14ac:dyDescent="0.2">
      <c r="A177" s="218"/>
    </row>
    <row r="178" spans="1:1" x14ac:dyDescent="0.2">
      <c r="A178" s="218"/>
    </row>
    <row r="179" spans="1:1" x14ac:dyDescent="0.2">
      <c r="A179" s="218"/>
    </row>
    <row r="180" spans="1:1" x14ac:dyDescent="0.2">
      <c r="A180" s="218"/>
    </row>
    <row r="181" spans="1:1" x14ac:dyDescent="0.2">
      <c r="A181" s="218"/>
    </row>
    <row r="182" spans="1:1" x14ac:dyDescent="0.2">
      <c r="A182" s="218"/>
    </row>
    <row r="183" spans="1:1" x14ac:dyDescent="0.2">
      <c r="A183" s="218"/>
    </row>
    <row r="184" spans="1:1" x14ac:dyDescent="0.2">
      <c r="A184" s="218"/>
    </row>
    <row r="185" spans="1:1" x14ac:dyDescent="0.2">
      <c r="A185" s="218"/>
    </row>
    <row r="186" spans="1:1" x14ac:dyDescent="0.2">
      <c r="A186" s="218"/>
    </row>
    <row r="187" spans="1:1" x14ac:dyDescent="0.2">
      <c r="A187" s="218"/>
    </row>
    <row r="188" spans="1:1" x14ac:dyDescent="0.2">
      <c r="A188" s="218"/>
    </row>
    <row r="189" spans="1:1" x14ac:dyDescent="0.2">
      <c r="A189" s="218"/>
    </row>
    <row r="190" spans="1:1" x14ac:dyDescent="0.2">
      <c r="A190" s="218"/>
    </row>
    <row r="191" spans="1:1" x14ac:dyDescent="0.2">
      <c r="A191" s="218"/>
    </row>
    <row r="192" spans="1:1" x14ac:dyDescent="0.2">
      <c r="A192" s="218"/>
    </row>
    <row r="193" spans="1:1" x14ac:dyDescent="0.2">
      <c r="A193" s="218"/>
    </row>
    <row r="194" spans="1:1" x14ac:dyDescent="0.2">
      <c r="A194" s="218"/>
    </row>
    <row r="195" spans="1:1" x14ac:dyDescent="0.2">
      <c r="A195" s="218"/>
    </row>
    <row r="196" spans="1:1" x14ac:dyDescent="0.2">
      <c r="A196" s="218"/>
    </row>
    <row r="197" spans="1:1" x14ac:dyDescent="0.2">
      <c r="A197" s="218"/>
    </row>
    <row r="198" spans="1:1" x14ac:dyDescent="0.2">
      <c r="A198" s="218"/>
    </row>
    <row r="199" spans="1:1" x14ac:dyDescent="0.2">
      <c r="A199" s="218"/>
    </row>
    <row r="200" spans="1:1" x14ac:dyDescent="0.2">
      <c r="A200" s="218"/>
    </row>
    <row r="201" spans="1:1" x14ac:dyDescent="0.2">
      <c r="A201" s="218"/>
    </row>
    <row r="202" spans="1:1" x14ac:dyDescent="0.2">
      <c r="A202" s="218"/>
    </row>
    <row r="203" spans="1:1" x14ac:dyDescent="0.2">
      <c r="A203" s="218"/>
    </row>
    <row r="204" spans="1:1" x14ac:dyDescent="0.2">
      <c r="A204" s="218"/>
    </row>
    <row r="205" spans="1:1" x14ac:dyDescent="0.2">
      <c r="A205" s="218"/>
    </row>
    <row r="206" spans="1:1" x14ac:dyDescent="0.2">
      <c r="A206" s="218"/>
    </row>
    <row r="207" spans="1:1" x14ac:dyDescent="0.2">
      <c r="A207" s="218"/>
    </row>
    <row r="208" spans="1:1" x14ac:dyDescent="0.2">
      <c r="A208" s="218"/>
    </row>
    <row r="209" spans="1:1" x14ac:dyDescent="0.2">
      <c r="A209" s="218"/>
    </row>
    <row r="210" spans="1:1" x14ac:dyDescent="0.2">
      <c r="A210" s="218"/>
    </row>
    <row r="211" spans="1:1" x14ac:dyDescent="0.2">
      <c r="A211" s="218"/>
    </row>
    <row r="212" spans="1:1" x14ac:dyDescent="0.2">
      <c r="A212" s="218"/>
    </row>
    <row r="213" spans="1:1" x14ac:dyDescent="0.2">
      <c r="A213" s="218"/>
    </row>
    <row r="214" spans="1:1" x14ac:dyDescent="0.2">
      <c r="A214" s="218"/>
    </row>
    <row r="215" spans="1:1" x14ac:dyDescent="0.2">
      <c r="A215" s="218"/>
    </row>
    <row r="216" spans="1:1" x14ac:dyDescent="0.2">
      <c r="A216" s="218"/>
    </row>
    <row r="217" spans="1:1" x14ac:dyDescent="0.2">
      <c r="A217" s="218"/>
    </row>
    <row r="218" spans="1:1" x14ac:dyDescent="0.2">
      <c r="A218" s="218"/>
    </row>
    <row r="219" spans="1:1" x14ac:dyDescent="0.2">
      <c r="A219" s="218"/>
    </row>
    <row r="220" spans="1:1" x14ac:dyDescent="0.2">
      <c r="A220" s="218"/>
    </row>
    <row r="221" spans="1:1" x14ac:dyDescent="0.2">
      <c r="A221" s="218"/>
    </row>
    <row r="222" spans="1:1" x14ac:dyDescent="0.2">
      <c r="A222" s="218"/>
    </row>
    <row r="223" spans="1:1" x14ac:dyDescent="0.2">
      <c r="A223" s="218"/>
    </row>
    <row r="224" spans="1:1" x14ac:dyDescent="0.2">
      <c r="A224" s="218"/>
    </row>
    <row r="225" spans="1:1" x14ac:dyDescent="0.2">
      <c r="A225" s="218"/>
    </row>
    <row r="226" spans="1:1" x14ac:dyDescent="0.2">
      <c r="A226" s="218"/>
    </row>
    <row r="227" spans="1:1" x14ac:dyDescent="0.2">
      <c r="A227" s="218"/>
    </row>
    <row r="228" spans="1:1" x14ac:dyDescent="0.2">
      <c r="A228" s="218"/>
    </row>
    <row r="229" spans="1:1" x14ac:dyDescent="0.2">
      <c r="A229" s="218"/>
    </row>
    <row r="230" spans="1:1" x14ac:dyDescent="0.2">
      <c r="A230" s="218"/>
    </row>
    <row r="231" spans="1:1" x14ac:dyDescent="0.2">
      <c r="A231" s="218"/>
    </row>
    <row r="232" spans="1:1" x14ac:dyDescent="0.2">
      <c r="A232" s="218"/>
    </row>
    <row r="233" spans="1:1" x14ac:dyDescent="0.2">
      <c r="A233" s="218"/>
    </row>
    <row r="234" spans="1:1" x14ac:dyDescent="0.2">
      <c r="A234" s="218"/>
    </row>
    <row r="235" spans="1:1" x14ac:dyDescent="0.2">
      <c r="A235" s="218"/>
    </row>
    <row r="236" spans="1:1" x14ac:dyDescent="0.2">
      <c r="A236" s="218"/>
    </row>
    <row r="237" spans="1:1" x14ac:dyDescent="0.2">
      <c r="A237" s="218"/>
    </row>
    <row r="238" spans="1:1" x14ac:dyDescent="0.2">
      <c r="A238" s="218"/>
    </row>
    <row r="239" spans="1:1" x14ac:dyDescent="0.2">
      <c r="A239" s="218"/>
    </row>
    <row r="240" spans="1:1" x14ac:dyDescent="0.2">
      <c r="A240" s="218"/>
    </row>
    <row r="241" spans="1:1" x14ac:dyDescent="0.2">
      <c r="A241" s="218"/>
    </row>
    <row r="242" spans="1:1" x14ac:dyDescent="0.2">
      <c r="A242" s="218"/>
    </row>
    <row r="243" spans="1:1" x14ac:dyDescent="0.2">
      <c r="A243" s="218"/>
    </row>
    <row r="244" spans="1:1" x14ac:dyDescent="0.2">
      <c r="A244" s="218"/>
    </row>
    <row r="245" spans="1:1" x14ac:dyDescent="0.2">
      <c r="A245" s="218"/>
    </row>
    <row r="246" spans="1:1" x14ac:dyDescent="0.2">
      <c r="A246" s="218"/>
    </row>
    <row r="247" spans="1:1" x14ac:dyDescent="0.2">
      <c r="A247" s="218"/>
    </row>
    <row r="248" spans="1:1" x14ac:dyDescent="0.2">
      <c r="A248" s="218"/>
    </row>
    <row r="249" spans="1:1" x14ac:dyDescent="0.2">
      <c r="A249" s="218"/>
    </row>
    <row r="250" spans="1:1" x14ac:dyDescent="0.2">
      <c r="A250" s="218"/>
    </row>
    <row r="251" spans="1:1" x14ac:dyDescent="0.2">
      <c r="A251" s="218"/>
    </row>
    <row r="252" spans="1:1" x14ac:dyDescent="0.2">
      <c r="A252" s="218"/>
    </row>
    <row r="253" spans="1:1" x14ac:dyDescent="0.2">
      <c r="A253" s="218"/>
    </row>
    <row r="254" spans="1:1" x14ac:dyDescent="0.2">
      <c r="A254" s="218"/>
    </row>
    <row r="255" spans="1:1" x14ac:dyDescent="0.2">
      <c r="A255" s="218"/>
    </row>
    <row r="256" spans="1:1" x14ac:dyDescent="0.2">
      <c r="A256" s="218"/>
    </row>
    <row r="257" spans="1:1" x14ac:dyDescent="0.2">
      <c r="A257" s="218"/>
    </row>
    <row r="258" spans="1:1" x14ac:dyDescent="0.2">
      <c r="A258" s="218"/>
    </row>
    <row r="259" spans="1:1" x14ac:dyDescent="0.2">
      <c r="A259" s="218"/>
    </row>
    <row r="260" spans="1:1" x14ac:dyDescent="0.2">
      <c r="A260" s="218"/>
    </row>
    <row r="261" spans="1:1" x14ac:dyDescent="0.2">
      <c r="A261" s="218"/>
    </row>
    <row r="262" spans="1:1" x14ac:dyDescent="0.2">
      <c r="A262" s="218"/>
    </row>
    <row r="263" spans="1:1" x14ac:dyDescent="0.2">
      <c r="A263" s="218"/>
    </row>
    <row r="264" spans="1:1" x14ac:dyDescent="0.2">
      <c r="A264" s="218"/>
    </row>
    <row r="265" spans="1:1" x14ac:dyDescent="0.2">
      <c r="A265" s="218"/>
    </row>
    <row r="266" spans="1:1" x14ac:dyDescent="0.2">
      <c r="A266" s="218"/>
    </row>
    <row r="267" spans="1:1" x14ac:dyDescent="0.2">
      <c r="A267" s="218"/>
    </row>
    <row r="268" spans="1:1" x14ac:dyDescent="0.2">
      <c r="A268" s="218"/>
    </row>
    <row r="269" spans="1:1" x14ac:dyDescent="0.2">
      <c r="A269" s="218"/>
    </row>
    <row r="270" spans="1:1" x14ac:dyDescent="0.2">
      <c r="A270" s="218"/>
    </row>
    <row r="271" spans="1:1" x14ac:dyDescent="0.2">
      <c r="A271" s="218"/>
    </row>
    <row r="272" spans="1:1" x14ac:dyDescent="0.2">
      <c r="A272" s="218"/>
    </row>
    <row r="273" spans="1:1" x14ac:dyDescent="0.2">
      <c r="A273" s="218"/>
    </row>
    <row r="274" spans="1:1" x14ac:dyDescent="0.2">
      <c r="A274" s="218"/>
    </row>
    <row r="275" spans="1:1" x14ac:dyDescent="0.2">
      <c r="A275" s="218"/>
    </row>
    <row r="276" spans="1:1" x14ac:dyDescent="0.2">
      <c r="A276" s="218"/>
    </row>
    <row r="277" spans="1:1" x14ac:dyDescent="0.2">
      <c r="A277" s="218"/>
    </row>
    <row r="278" spans="1:1" x14ac:dyDescent="0.2">
      <c r="A278" s="218"/>
    </row>
    <row r="279" spans="1:1" x14ac:dyDescent="0.2">
      <c r="A279" s="218"/>
    </row>
    <row r="280" spans="1:1" x14ac:dyDescent="0.2">
      <c r="A280" s="218"/>
    </row>
    <row r="281" spans="1:1" x14ac:dyDescent="0.2">
      <c r="A281" s="218"/>
    </row>
    <row r="282" spans="1:1" x14ac:dyDescent="0.2">
      <c r="A282" s="218"/>
    </row>
    <row r="283" spans="1:1" x14ac:dyDescent="0.2">
      <c r="A283" s="218"/>
    </row>
    <row r="284" spans="1:1" x14ac:dyDescent="0.2">
      <c r="A284" s="218"/>
    </row>
    <row r="285" spans="1:1" x14ac:dyDescent="0.2">
      <c r="A285" s="218"/>
    </row>
    <row r="286" spans="1:1" x14ac:dyDescent="0.2">
      <c r="A286" s="218"/>
    </row>
    <row r="287" spans="1:1" x14ac:dyDescent="0.2">
      <c r="A287" s="218"/>
    </row>
    <row r="288" spans="1:1" x14ac:dyDescent="0.2">
      <c r="A288" s="218"/>
    </row>
    <row r="289" spans="1:1" x14ac:dyDescent="0.2">
      <c r="A289" s="218"/>
    </row>
    <row r="290" spans="1:1" x14ac:dyDescent="0.2">
      <c r="A290" s="218"/>
    </row>
    <row r="291" spans="1:1" x14ac:dyDescent="0.2">
      <c r="A291" s="218"/>
    </row>
    <row r="292" spans="1:1" x14ac:dyDescent="0.2">
      <c r="A292" s="218"/>
    </row>
    <row r="293" spans="1:1" x14ac:dyDescent="0.2">
      <c r="A293" s="218"/>
    </row>
    <row r="294" spans="1:1" x14ac:dyDescent="0.2">
      <c r="A294" s="218"/>
    </row>
    <row r="295" spans="1:1" x14ac:dyDescent="0.2">
      <c r="A295" s="218"/>
    </row>
    <row r="296" spans="1:1" x14ac:dyDescent="0.2">
      <c r="A296" s="218"/>
    </row>
    <row r="297" spans="1:1" x14ac:dyDescent="0.2">
      <c r="A297" s="218"/>
    </row>
    <row r="298" spans="1:1" x14ac:dyDescent="0.2">
      <c r="A298" s="218"/>
    </row>
    <row r="299" spans="1:1" x14ac:dyDescent="0.2">
      <c r="A299" s="218"/>
    </row>
    <row r="300" spans="1:1" x14ac:dyDescent="0.2">
      <c r="A300" s="218"/>
    </row>
    <row r="301" spans="1:1" x14ac:dyDescent="0.2">
      <c r="A301" s="218"/>
    </row>
    <row r="302" spans="1:1" x14ac:dyDescent="0.2">
      <c r="A302" s="218"/>
    </row>
    <row r="303" spans="1:1" x14ac:dyDescent="0.2">
      <c r="A303" s="218"/>
    </row>
    <row r="304" spans="1:1" x14ac:dyDescent="0.2">
      <c r="A304" s="218"/>
    </row>
    <row r="305" spans="1:1" x14ac:dyDescent="0.2">
      <c r="A305" s="218"/>
    </row>
    <row r="306" spans="1:1" x14ac:dyDescent="0.2">
      <c r="A306" s="218"/>
    </row>
    <row r="307" spans="1:1" x14ac:dyDescent="0.2">
      <c r="A307" s="218"/>
    </row>
    <row r="308" spans="1:1" x14ac:dyDescent="0.2">
      <c r="A308" s="218"/>
    </row>
    <row r="309" spans="1:1" x14ac:dyDescent="0.2">
      <c r="A309" s="218"/>
    </row>
    <row r="310" spans="1:1" x14ac:dyDescent="0.2">
      <c r="A310" s="218"/>
    </row>
    <row r="311" spans="1:1" x14ac:dyDescent="0.2">
      <c r="A311" s="218"/>
    </row>
    <row r="312" spans="1:1" x14ac:dyDescent="0.2">
      <c r="A312" s="218"/>
    </row>
    <row r="313" spans="1:1" x14ac:dyDescent="0.2">
      <c r="A313" s="218"/>
    </row>
    <row r="314" spans="1:1" x14ac:dyDescent="0.2">
      <c r="A314" s="218"/>
    </row>
    <row r="315" spans="1:1" x14ac:dyDescent="0.2">
      <c r="A315" s="218"/>
    </row>
    <row r="316" spans="1:1" x14ac:dyDescent="0.2">
      <c r="A316" s="218"/>
    </row>
    <row r="317" spans="1:1" x14ac:dyDescent="0.2">
      <c r="A317" s="218"/>
    </row>
    <row r="318" spans="1:1" x14ac:dyDescent="0.2">
      <c r="A318" s="218"/>
    </row>
    <row r="319" spans="1:1" x14ac:dyDescent="0.2">
      <c r="A319" s="218"/>
    </row>
    <row r="320" spans="1:1" x14ac:dyDescent="0.2">
      <c r="A320" s="218"/>
    </row>
    <row r="321" spans="1:1" x14ac:dyDescent="0.2">
      <c r="A321" s="218"/>
    </row>
    <row r="322" spans="1:1" x14ac:dyDescent="0.2">
      <c r="A322" s="218"/>
    </row>
    <row r="323" spans="1:1" x14ac:dyDescent="0.2">
      <c r="A323" s="218"/>
    </row>
    <row r="324" spans="1:1" x14ac:dyDescent="0.2">
      <c r="A324" s="218"/>
    </row>
    <row r="325" spans="1:1" x14ac:dyDescent="0.2">
      <c r="A325" s="218"/>
    </row>
    <row r="326" spans="1:1" x14ac:dyDescent="0.2">
      <c r="A326" s="218"/>
    </row>
    <row r="327" spans="1:1" x14ac:dyDescent="0.2">
      <c r="A327" s="218"/>
    </row>
    <row r="328" spans="1:1" x14ac:dyDescent="0.2">
      <c r="A328" s="218"/>
    </row>
    <row r="329" spans="1:1" x14ac:dyDescent="0.2">
      <c r="A329" s="218"/>
    </row>
    <row r="330" spans="1:1" x14ac:dyDescent="0.2">
      <c r="A330" s="218"/>
    </row>
    <row r="331" spans="1:1" x14ac:dyDescent="0.2">
      <c r="A331" s="218"/>
    </row>
    <row r="332" spans="1:1" x14ac:dyDescent="0.2">
      <c r="A332" s="218"/>
    </row>
    <row r="333" spans="1:1" x14ac:dyDescent="0.2">
      <c r="A333" s="218"/>
    </row>
    <row r="334" spans="1:1" x14ac:dyDescent="0.2">
      <c r="A334" s="218"/>
    </row>
    <row r="335" spans="1:1" x14ac:dyDescent="0.2">
      <c r="A335" s="218"/>
    </row>
    <row r="336" spans="1:1" x14ac:dyDescent="0.2">
      <c r="A336" s="218"/>
    </row>
    <row r="337" spans="1:1" x14ac:dyDescent="0.2">
      <c r="A337" s="218"/>
    </row>
    <row r="338" spans="1:1" x14ac:dyDescent="0.2">
      <c r="A338" s="218"/>
    </row>
    <row r="339" spans="1:1" x14ac:dyDescent="0.2">
      <c r="A339" s="218"/>
    </row>
    <row r="340" spans="1:1" x14ac:dyDescent="0.2">
      <c r="A340" s="218"/>
    </row>
    <row r="341" spans="1:1" x14ac:dyDescent="0.2">
      <c r="A341" s="218"/>
    </row>
    <row r="342" spans="1:1" x14ac:dyDescent="0.2">
      <c r="A342" s="218"/>
    </row>
    <row r="343" spans="1:1" x14ac:dyDescent="0.2">
      <c r="A343" s="218"/>
    </row>
    <row r="344" spans="1:1" x14ac:dyDescent="0.2">
      <c r="A344" s="218"/>
    </row>
    <row r="345" spans="1:1" x14ac:dyDescent="0.2">
      <c r="A345" s="218"/>
    </row>
    <row r="346" spans="1:1" x14ac:dyDescent="0.2">
      <c r="A346" s="218"/>
    </row>
    <row r="347" spans="1:1" x14ac:dyDescent="0.2">
      <c r="A347" s="218"/>
    </row>
    <row r="348" spans="1:1" x14ac:dyDescent="0.2">
      <c r="A348" s="218"/>
    </row>
    <row r="349" spans="1:1" x14ac:dyDescent="0.2">
      <c r="A349" s="218"/>
    </row>
    <row r="350" spans="1:1" x14ac:dyDescent="0.2">
      <c r="A350" s="218"/>
    </row>
    <row r="351" spans="1:1" x14ac:dyDescent="0.2">
      <c r="A351" s="218"/>
    </row>
    <row r="352" spans="1:1" x14ac:dyDescent="0.2">
      <c r="A352" s="218"/>
    </row>
    <row r="353" spans="1:1" x14ac:dyDescent="0.2">
      <c r="A353" s="218"/>
    </row>
    <row r="354" spans="1:1" x14ac:dyDescent="0.2">
      <c r="A354" s="218"/>
    </row>
    <row r="355" spans="1:1" x14ac:dyDescent="0.2">
      <c r="A355" s="218"/>
    </row>
    <row r="356" spans="1:1" x14ac:dyDescent="0.2">
      <c r="A356" s="218"/>
    </row>
    <row r="357" spans="1:1" x14ac:dyDescent="0.2">
      <c r="A357" s="218"/>
    </row>
    <row r="358" spans="1:1" x14ac:dyDescent="0.2">
      <c r="A358" s="218"/>
    </row>
    <row r="359" spans="1:1" x14ac:dyDescent="0.2">
      <c r="A359" s="218"/>
    </row>
    <row r="360" spans="1:1" x14ac:dyDescent="0.2">
      <c r="A360" s="218"/>
    </row>
    <row r="361" spans="1:1" x14ac:dyDescent="0.2">
      <c r="A361" s="218"/>
    </row>
    <row r="362" spans="1:1" x14ac:dyDescent="0.2">
      <c r="A362" s="218"/>
    </row>
    <row r="363" spans="1:1" x14ac:dyDescent="0.2">
      <c r="A363" s="218"/>
    </row>
    <row r="364" spans="1:1" x14ac:dyDescent="0.2">
      <c r="A364" s="218"/>
    </row>
    <row r="365" spans="1:1" x14ac:dyDescent="0.2">
      <c r="A365" s="218"/>
    </row>
    <row r="366" spans="1:1" x14ac:dyDescent="0.2">
      <c r="A366" s="218"/>
    </row>
    <row r="367" spans="1:1" x14ac:dyDescent="0.2">
      <c r="A367" s="218"/>
    </row>
    <row r="368" spans="1:1" x14ac:dyDescent="0.2">
      <c r="A368" s="218"/>
    </row>
    <row r="369" spans="1:1" x14ac:dyDescent="0.2">
      <c r="A369" s="218"/>
    </row>
    <row r="370" spans="1:1" x14ac:dyDescent="0.2">
      <c r="A370" s="218"/>
    </row>
    <row r="371" spans="1:1" x14ac:dyDescent="0.2">
      <c r="A371" s="218"/>
    </row>
    <row r="372" spans="1:1" x14ac:dyDescent="0.2">
      <c r="A372" s="218"/>
    </row>
    <row r="373" spans="1:1" x14ac:dyDescent="0.2">
      <c r="A373" s="218"/>
    </row>
    <row r="374" spans="1:1" x14ac:dyDescent="0.2">
      <c r="A374" s="218"/>
    </row>
    <row r="375" spans="1:1" x14ac:dyDescent="0.2">
      <c r="A375" s="218"/>
    </row>
    <row r="376" spans="1:1" x14ac:dyDescent="0.2">
      <c r="A376" s="218"/>
    </row>
    <row r="377" spans="1:1" x14ac:dyDescent="0.2">
      <c r="A377" s="218"/>
    </row>
    <row r="378" spans="1:1" x14ac:dyDescent="0.2">
      <c r="A378" s="218"/>
    </row>
    <row r="379" spans="1:1" x14ac:dyDescent="0.2">
      <c r="A379" s="218"/>
    </row>
    <row r="380" spans="1:1" x14ac:dyDescent="0.2">
      <c r="A380" s="218"/>
    </row>
    <row r="381" spans="1:1" x14ac:dyDescent="0.2">
      <c r="A381" s="218"/>
    </row>
    <row r="382" spans="1:1" x14ac:dyDescent="0.2">
      <c r="A382" s="218"/>
    </row>
    <row r="383" spans="1:1" x14ac:dyDescent="0.2">
      <c r="A383" s="218"/>
    </row>
    <row r="384" spans="1:1" x14ac:dyDescent="0.2">
      <c r="A384" s="218"/>
    </row>
    <row r="385" spans="1:1" x14ac:dyDescent="0.2">
      <c r="A385" s="218"/>
    </row>
    <row r="386" spans="1:1" x14ac:dyDescent="0.2">
      <c r="A386" s="218"/>
    </row>
    <row r="387" spans="1:1" x14ac:dyDescent="0.2">
      <c r="A387" s="218"/>
    </row>
    <row r="388" spans="1:1" x14ac:dyDescent="0.2">
      <c r="A388" s="218"/>
    </row>
    <row r="389" spans="1:1" x14ac:dyDescent="0.2">
      <c r="A389" s="218"/>
    </row>
    <row r="390" spans="1:1" x14ac:dyDescent="0.2">
      <c r="A390" s="218"/>
    </row>
    <row r="391" spans="1:1" x14ac:dyDescent="0.2">
      <c r="A391" s="218"/>
    </row>
    <row r="392" spans="1:1" x14ac:dyDescent="0.2">
      <c r="A392" s="218"/>
    </row>
    <row r="393" spans="1:1" x14ac:dyDescent="0.2">
      <c r="A393" s="218"/>
    </row>
    <row r="394" spans="1:1" x14ac:dyDescent="0.2">
      <c r="A394" s="218"/>
    </row>
    <row r="395" spans="1:1" x14ac:dyDescent="0.2">
      <c r="A395" s="218"/>
    </row>
    <row r="396" spans="1:1" x14ac:dyDescent="0.2">
      <c r="A396" s="218"/>
    </row>
    <row r="397" spans="1:1" x14ac:dyDescent="0.2">
      <c r="A397" s="218"/>
    </row>
    <row r="398" spans="1:1" x14ac:dyDescent="0.2">
      <c r="A398" s="218"/>
    </row>
    <row r="399" spans="1:1" x14ac:dyDescent="0.2">
      <c r="A399" s="218"/>
    </row>
    <row r="400" spans="1:1" x14ac:dyDescent="0.2">
      <c r="A400" s="218"/>
    </row>
    <row r="401" spans="1:1" x14ac:dyDescent="0.2">
      <c r="A401" s="218"/>
    </row>
    <row r="402" spans="1:1" x14ac:dyDescent="0.2">
      <c r="A402" s="218"/>
    </row>
    <row r="403" spans="1:1" x14ac:dyDescent="0.2">
      <c r="A403" s="218"/>
    </row>
    <row r="404" spans="1:1" x14ac:dyDescent="0.2">
      <c r="A404" s="218"/>
    </row>
    <row r="405" spans="1:1" x14ac:dyDescent="0.2">
      <c r="A405" s="218"/>
    </row>
    <row r="406" spans="1:1" x14ac:dyDescent="0.2">
      <c r="A406" s="218"/>
    </row>
    <row r="407" spans="1:1" x14ac:dyDescent="0.2">
      <c r="A407" s="218"/>
    </row>
    <row r="408" spans="1:1" x14ac:dyDescent="0.2">
      <c r="A408" s="218"/>
    </row>
    <row r="409" spans="1:1" x14ac:dyDescent="0.2">
      <c r="A409" s="218"/>
    </row>
    <row r="410" spans="1:1" x14ac:dyDescent="0.2">
      <c r="A410" s="218"/>
    </row>
    <row r="411" spans="1:1" x14ac:dyDescent="0.2">
      <c r="A411" s="218"/>
    </row>
    <row r="412" spans="1:1" x14ac:dyDescent="0.2">
      <c r="A412" s="218"/>
    </row>
    <row r="413" spans="1:1" x14ac:dyDescent="0.2">
      <c r="A413" s="218"/>
    </row>
    <row r="414" spans="1:1" x14ac:dyDescent="0.2">
      <c r="A414" s="218"/>
    </row>
    <row r="415" spans="1:1" x14ac:dyDescent="0.2">
      <c r="A415" s="218"/>
    </row>
    <row r="416" spans="1:1" x14ac:dyDescent="0.2">
      <c r="A416" s="218"/>
    </row>
    <row r="417" spans="1:1" x14ac:dyDescent="0.2">
      <c r="A417" s="218"/>
    </row>
    <row r="418" spans="1:1" x14ac:dyDescent="0.2">
      <c r="A418" s="218"/>
    </row>
    <row r="419" spans="1:1" x14ac:dyDescent="0.2">
      <c r="A419" s="218"/>
    </row>
    <row r="420" spans="1:1" x14ac:dyDescent="0.2">
      <c r="A420" s="218"/>
    </row>
    <row r="421" spans="1:1" x14ac:dyDescent="0.2">
      <c r="A421" s="218"/>
    </row>
    <row r="422" spans="1:1" x14ac:dyDescent="0.2">
      <c r="A422" s="218"/>
    </row>
    <row r="423" spans="1:1" x14ac:dyDescent="0.2">
      <c r="A423" s="218"/>
    </row>
    <row r="424" spans="1:1" x14ac:dyDescent="0.2">
      <c r="A424" s="218"/>
    </row>
    <row r="425" spans="1:1" x14ac:dyDescent="0.2">
      <c r="A425" s="218"/>
    </row>
    <row r="426" spans="1:1" x14ac:dyDescent="0.2">
      <c r="A426" s="218"/>
    </row>
    <row r="427" spans="1:1" x14ac:dyDescent="0.2">
      <c r="A427" s="218"/>
    </row>
    <row r="428" spans="1:1" x14ac:dyDescent="0.2">
      <c r="A428" s="218"/>
    </row>
    <row r="429" spans="1:1" x14ac:dyDescent="0.2">
      <c r="A429" s="218"/>
    </row>
    <row r="430" spans="1:1" x14ac:dyDescent="0.2">
      <c r="A430" s="218"/>
    </row>
    <row r="431" spans="1:1" x14ac:dyDescent="0.2">
      <c r="A431" s="218"/>
    </row>
    <row r="432" spans="1:1" x14ac:dyDescent="0.2">
      <c r="A432" s="218"/>
    </row>
    <row r="433" spans="1:1" x14ac:dyDescent="0.2">
      <c r="A433" s="218"/>
    </row>
    <row r="434" spans="1:1" x14ac:dyDescent="0.2">
      <c r="A434" s="218"/>
    </row>
    <row r="435" spans="1:1" x14ac:dyDescent="0.2">
      <c r="A435" s="218"/>
    </row>
    <row r="436" spans="1:1" x14ac:dyDescent="0.2">
      <c r="A436" s="218"/>
    </row>
    <row r="437" spans="1:1" x14ac:dyDescent="0.2">
      <c r="A437" s="218"/>
    </row>
    <row r="438" spans="1:1" x14ac:dyDescent="0.2">
      <c r="A438" s="218"/>
    </row>
    <row r="439" spans="1:1" x14ac:dyDescent="0.2">
      <c r="A439" s="218"/>
    </row>
    <row r="440" spans="1:1" x14ac:dyDescent="0.2">
      <c r="A440" s="218"/>
    </row>
    <row r="441" spans="1:1" x14ac:dyDescent="0.2">
      <c r="A441" s="218"/>
    </row>
    <row r="442" spans="1:1" x14ac:dyDescent="0.2">
      <c r="A442" s="218"/>
    </row>
    <row r="443" spans="1:1" x14ac:dyDescent="0.2">
      <c r="A443" s="218"/>
    </row>
    <row r="444" spans="1:1" x14ac:dyDescent="0.2">
      <c r="A444" s="218"/>
    </row>
    <row r="445" spans="1:1" x14ac:dyDescent="0.2">
      <c r="A445" s="218"/>
    </row>
    <row r="446" spans="1:1" x14ac:dyDescent="0.2">
      <c r="A446" s="218"/>
    </row>
    <row r="447" spans="1:1" x14ac:dyDescent="0.2">
      <c r="A447" s="218"/>
    </row>
    <row r="448" spans="1:1" x14ac:dyDescent="0.2">
      <c r="A448" s="218"/>
    </row>
    <row r="449" spans="1:1" x14ac:dyDescent="0.2">
      <c r="A449" s="218"/>
    </row>
    <row r="450" spans="1:1" x14ac:dyDescent="0.2">
      <c r="A450" s="218"/>
    </row>
    <row r="451" spans="1:1" x14ac:dyDescent="0.2">
      <c r="A451" s="218"/>
    </row>
    <row r="452" spans="1:1" x14ac:dyDescent="0.2">
      <c r="A452" s="218"/>
    </row>
    <row r="453" spans="1:1" x14ac:dyDescent="0.2">
      <c r="A453" s="218"/>
    </row>
    <row r="454" spans="1:1" x14ac:dyDescent="0.2">
      <c r="A454" s="218"/>
    </row>
    <row r="455" spans="1:1" x14ac:dyDescent="0.2">
      <c r="A455" s="218"/>
    </row>
    <row r="456" spans="1:1" x14ac:dyDescent="0.2">
      <c r="A456" s="218"/>
    </row>
    <row r="457" spans="1:1" x14ac:dyDescent="0.2">
      <c r="A457" s="218"/>
    </row>
    <row r="458" spans="1:1" x14ac:dyDescent="0.2">
      <c r="A458" s="218"/>
    </row>
    <row r="459" spans="1:1" x14ac:dyDescent="0.2">
      <c r="A459" s="218"/>
    </row>
    <row r="460" spans="1:1" x14ac:dyDescent="0.2">
      <c r="A460" s="218"/>
    </row>
    <row r="461" spans="1:1" x14ac:dyDescent="0.2">
      <c r="A461" s="218"/>
    </row>
    <row r="462" spans="1:1" x14ac:dyDescent="0.2">
      <c r="A462" s="218"/>
    </row>
    <row r="463" spans="1:1" x14ac:dyDescent="0.2">
      <c r="A463" s="218"/>
    </row>
    <row r="464" spans="1:1" x14ac:dyDescent="0.2">
      <c r="A464" s="218"/>
    </row>
    <row r="465" spans="1:1" x14ac:dyDescent="0.2">
      <c r="A465" s="218"/>
    </row>
    <row r="466" spans="1:1" x14ac:dyDescent="0.2">
      <c r="A466" s="218"/>
    </row>
    <row r="467" spans="1:1" x14ac:dyDescent="0.2">
      <c r="A467" s="218"/>
    </row>
    <row r="468" spans="1:1" x14ac:dyDescent="0.2">
      <c r="A468" s="218"/>
    </row>
    <row r="469" spans="1:1" x14ac:dyDescent="0.2">
      <c r="A469" s="218"/>
    </row>
    <row r="470" spans="1:1" x14ac:dyDescent="0.2">
      <c r="A470" s="218"/>
    </row>
    <row r="471" spans="1:1" x14ac:dyDescent="0.2">
      <c r="A471" s="218"/>
    </row>
    <row r="472" spans="1:1" x14ac:dyDescent="0.2">
      <c r="A472" s="218"/>
    </row>
    <row r="473" spans="1:1" x14ac:dyDescent="0.2">
      <c r="A473" s="218"/>
    </row>
    <row r="474" spans="1:1" x14ac:dyDescent="0.2">
      <c r="A474" s="218"/>
    </row>
    <row r="475" spans="1:1" x14ac:dyDescent="0.2">
      <c r="A475" s="218"/>
    </row>
    <row r="476" spans="1:1" x14ac:dyDescent="0.2">
      <c r="A476" s="218"/>
    </row>
    <row r="477" spans="1:1" x14ac:dyDescent="0.2">
      <c r="A477" s="218"/>
    </row>
    <row r="478" spans="1:1" x14ac:dyDescent="0.2">
      <c r="A478" s="218"/>
    </row>
    <row r="479" spans="1:1" x14ac:dyDescent="0.2">
      <c r="A479" s="218"/>
    </row>
    <row r="480" spans="1:1" x14ac:dyDescent="0.2">
      <c r="A480" s="218"/>
    </row>
    <row r="481" spans="1:1" x14ac:dyDescent="0.2">
      <c r="A481" s="218"/>
    </row>
    <row r="482" spans="1:1" x14ac:dyDescent="0.2">
      <c r="A482" s="218"/>
    </row>
    <row r="483" spans="1:1" x14ac:dyDescent="0.2">
      <c r="A483" s="218"/>
    </row>
    <row r="484" spans="1:1" x14ac:dyDescent="0.2">
      <c r="A484" s="218"/>
    </row>
    <row r="485" spans="1:1" x14ac:dyDescent="0.2">
      <c r="A485" s="218"/>
    </row>
    <row r="486" spans="1:1" x14ac:dyDescent="0.2">
      <c r="A486" s="218"/>
    </row>
    <row r="487" spans="1:1" x14ac:dyDescent="0.2">
      <c r="A487" s="218"/>
    </row>
    <row r="488" spans="1:1" x14ac:dyDescent="0.2">
      <c r="A488" s="218"/>
    </row>
    <row r="489" spans="1:1" x14ac:dyDescent="0.2">
      <c r="A489" s="218"/>
    </row>
    <row r="490" spans="1:1" x14ac:dyDescent="0.2">
      <c r="A490" s="218"/>
    </row>
    <row r="491" spans="1:1" x14ac:dyDescent="0.2">
      <c r="A491" s="218"/>
    </row>
    <row r="492" spans="1:1" x14ac:dyDescent="0.2">
      <c r="A492" s="218"/>
    </row>
    <row r="493" spans="1:1" x14ac:dyDescent="0.2">
      <c r="A493" s="218"/>
    </row>
    <row r="494" spans="1:1" x14ac:dyDescent="0.2">
      <c r="A494" s="218"/>
    </row>
    <row r="495" spans="1:1" x14ac:dyDescent="0.2">
      <c r="A495" s="218"/>
    </row>
    <row r="496" spans="1:1" x14ac:dyDescent="0.2">
      <c r="A496" s="218"/>
    </row>
    <row r="497" spans="1:1" x14ac:dyDescent="0.2">
      <c r="A497" s="218"/>
    </row>
    <row r="498" spans="1:1" x14ac:dyDescent="0.2">
      <c r="A498" s="218"/>
    </row>
    <row r="499" spans="1:1" x14ac:dyDescent="0.2">
      <c r="A499" s="218"/>
    </row>
    <row r="500" spans="1:1" x14ac:dyDescent="0.2">
      <c r="A500" s="218"/>
    </row>
    <row r="501" spans="1:1" x14ac:dyDescent="0.2">
      <c r="A501" s="218"/>
    </row>
    <row r="502" spans="1:1" x14ac:dyDescent="0.2">
      <c r="A502" s="218"/>
    </row>
    <row r="503" spans="1:1" x14ac:dyDescent="0.2">
      <c r="A503" s="218"/>
    </row>
    <row r="504" spans="1:1" x14ac:dyDescent="0.2">
      <c r="A504" s="218"/>
    </row>
    <row r="505" spans="1:1" x14ac:dyDescent="0.2">
      <c r="A505" s="218"/>
    </row>
    <row r="506" spans="1:1" x14ac:dyDescent="0.2">
      <c r="A506" s="218"/>
    </row>
    <row r="507" spans="1:1" x14ac:dyDescent="0.2">
      <c r="A507" s="218"/>
    </row>
    <row r="508" spans="1:1" x14ac:dyDescent="0.2">
      <c r="A508" s="218"/>
    </row>
    <row r="509" spans="1:1" x14ac:dyDescent="0.2">
      <c r="A509" s="218"/>
    </row>
    <row r="510" spans="1:1" x14ac:dyDescent="0.2">
      <c r="A510" s="218"/>
    </row>
    <row r="511" spans="1:1" x14ac:dyDescent="0.2">
      <c r="A511" s="218"/>
    </row>
    <row r="512" spans="1:1" x14ac:dyDescent="0.2">
      <c r="A512" s="218"/>
    </row>
    <row r="513" spans="1:1" x14ac:dyDescent="0.2">
      <c r="A513" s="218"/>
    </row>
    <row r="514" spans="1:1" x14ac:dyDescent="0.2">
      <c r="A514" s="218"/>
    </row>
    <row r="515" spans="1:1" x14ac:dyDescent="0.2">
      <c r="A515" s="218"/>
    </row>
    <row r="516" spans="1:1" x14ac:dyDescent="0.2">
      <c r="A516" s="218"/>
    </row>
    <row r="517" spans="1:1" x14ac:dyDescent="0.2">
      <c r="A517" s="218"/>
    </row>
    <row r="518" spans="1:1" x14ac:dyDescent="0.2">
      <c r="A518" s="218"/>
    </row>
    <row r="519" spans="1:1" x14ac:dyDescent="0.2">
      <c r="A519" s="218"/>
    </row>
    <row r="520" spans="1:1" x14ac:dyDescent="0.2">
      <c r="A520" s="218"/>
    </row>
    <row r="521" spans="1:1" x14ac:dyDescent="0.2">
      <c r="A521" s="218"/>
    </row>
    <row r="522" spans="1:1" x14ac:dyDescent="0.2">
      <c r="A522" s="218"/>
    </row>
    <row r="523" spans="1:1" x14ac:dyDescent="0.2">
      <c r="A523" s="218"/>
    </row>
    <row r="524" spans="1:1" x14ac:dyDescent="0.2">
      <c r="A524" s="218"/>
    </row>
    <row r="525" spans="1:1" x14ac:dyDescent="0.2">
      <c r="A525" s="218"/>
    </row>
    <row r="526" spans="1:1" x14ac:dyDescent="0.2">
      <c r="A526" s="218"/>
    </row>
    <row r="527" spans="1:1" x14ac:dyDescent="0.2">
      <c r="A527" s="218"/>
    </row>
    <row r="528" spans="1:1" x14ac:dyDescent="0.2">
      <c r="A528" s="218"/>
    </row>
    <row r="529" spans="1:1" x14ac:dyDescent="0.2">
      <c r="A529" s="218"/>
    </row>
    <row r="530" spans="1:1" x14ac:dyDescent="0.2">
      <c r="A530" s="218"/>
    </row>
    <row r="531" spans="1:1" x14ac:dyDescent="0.2">
      <c r="A531" s="218"/>
    </row>
    <row r="532" spans="1:1" x14ac:dyDescent="0.2">
      <c r="A532" s="218"/>
    </row>
    <row r="533" spans="1:1" x14ac:dyDescent="0.2">
      <c r="A533" s="218"/>
    </row>
    <row r="534" spans="1:1" x14ac:dyDescent="0.2">
      <c r="A534" s="218"/>
    </row>
    <row r="535" spans="1:1" x14ac:dyDescent="0.2">
      <c r="A535" s="218"/>
    </row>
    <row r="536" spans="1:1" x14ac:dyDescent="0.2">
      <c r="A536" s="218"/>
    </row>
    <row r="537" spans="1:1" x14ac:dyDescent="0.2">
      <c r="A537" s="218"/>
    </row>
    <row r="538" spans="1:1" x14ac:dyDescent="0.2">
      <c r="A538" s="218"/>
    </row>
    <row r="539" spans="1:1" x14ac:dyDescent="0.2">
      <c r="A539" s="218"/>
    </row>
    <row r="540" spans="1:1" x14ac:dyDescent="0.2">
      <c r="A540" s="218"/>
    </row>
    <row r="541" spans="1:1" x14ac:dyDescent="0.2">
      <c r="A541" s="218"/>
    </row>
    <row r="542" spans="1:1" x14ac:dyDescent="0.2">
      <c r="A542" s="218"/>
    </row>
    <row r="543" spans="1:1" x14ac:dyDescent="0.2">
      <c r="A543" s="218"/>
    </row>
    <row r="544" spans="1:1" x14ac:dyDescent="0.2">
      <c r="A544" s="218"/>
    </row>
    <row r="545" spans="1:1" x14ac:dyDescent="0.2">
      <c r="A545" s="218"/>
    </row>
    <row r="546" spans="1:1" x14ac:dyDescent="0.2">
      <c r="A546" s="218"/>
    </row>
    <row r="547" spans="1:1" x14ac:dyDescent="0.2">
      <c r="A547" s="218"/>
    </row>
    <row r="548" spans="1:1" x14ac:dyDescent="0.2">
      <c r="A548" s="218"/>
    </row>
    <row r="549" spans="1:1" x14ac:dyDescent="0.2">
      <c r="A549" s="218"/>
    </row>
    <row r="550" spans="1:1" x14ac:dyDescent="0.2">
      <c r="A550" s="218"/>
    </row>
    <row r="551" spans="1:1" x14ac:dyDescent="0.2">
      <c r="A551" s="218"/>
    </row>
    <row r="552" spans="1:1" x14ac:dyDescent="0.2">
      <c r="A552" s="218"/>
    </row>
    <row r="553" spans="1:1" x14ac:dyDescent="0.2">
      <c r="A553" s="218"/>
    </row>
    <row r="554" spans="1:1" x14ac:dyDescent="0.2">
      <c r="A554" s="218"/>
    </row>
    <row r="555" spans="1:1" x14ac:dyDescent="0.2">
      <c r="A555" s="218"/>
    </row>
    <row r="556" spans="1:1" x14ac:dyDescent="0.2">
      <c r="A556" s="218"/>
    </row>
    <row r="557" spans="1:1" x14ac:dyDescent="0.2">
      <c r="A557" s="218"/>
    </row>
    <row r="558" spans="1:1" x14ac:dyDescent="0.2">
      <c r="A558" s="218"/>
    </row>
    <row r="559" spans="1:1" x14ac:dyDescent="0.2">
      <c r="A559" s="218"/>
    </row>
    <row r="560" spans="1:1" x14ac:dyDescent="0.2">
      <c r="A560" s="218"/>
    </row>
    <row r="561" spans="1:1" x14ac:dyDescent="0.2">
      <c r="A561" s="218"/>
    </row>
    <row r="562" spans="1:1" x14ac:dyDescent="0.2">
      <c r="A562" s="218"/>
    </row>
    <row r="563" spans="1:1" x14ac:dyDescent="0.2">
      <c r="A563" s="218"/>
    </row>
    <row r="564" spans="1:1" x14ac:dyDescent="0.2">
      <c r="A564" s="218"/>
    </row>
    <row r="565" spans="1:1" x14ac:dyDescent="0.2">
      <c r="A565" s="218"/>
    </row>
    <row r="566" spans="1:1" x14ac:dyDescent="0.2">
      <c r="A566" s="218"/>
    </row>
    <row r="567" spans="1:1" x14ac:dyDescent="0.2">
      <c r="A567" s="218"/>
    </row>
    <row r="568" spans="1:1" x14ac:dyDescent="0.2">
      <c r="A568" s="218"/>
    </row>
    <row r="569" spans="1:1" x14ac:dyDescent="0.2">
      <c r="A569" s="218"/>
    </row>
    <row r="570" spans="1:1" x14ac:dyDescent="0.2">
      <c r="A570" s="218"/>
    </row>
    <row r="571" spans="1:1" x14ac:dyDescent="0.2">
      <c r="A571" s="218"/>
    </row>
    <row r="572" spans="1:1" x14ac:dyDescent="0.2">
      <c r="A572" s="218"/>
    </row>
    <row r="573" spans="1:1" x14ac:dyDescent="0.2">
      <c r="A573" s="218"/>
    </row>
    <row r="574" spans="1:1" x14ac:dyDescent="0.2">
      <c r="A574" s="218"/>
    </row>
    <row r="575" spans="1:1" x14ac:dyDescent="0.2">
      <c r="A575" s="218"/>
    </row>
    <row r="576" spans="1:1" x14ac:dyDescent="0.2">
      <c r="A576" s="218"/>
    </row>
    <row r="577" spans="1:1" x14ac:dyDescent="0.2">
      <c r="A577" s="218"/>
    </row>
    <row r="578" spans="1:1" x14ac:dyDescent="0.2">
      <c r="A578" s="218"/>
    </row>
    <row r="579" spans="1:1" x14ac:dyDescent="0.2">
      <c r="A579" s="218"/>
    </row>
    <row r="580" spans="1:1" x14ac:dyDescent="0.2">
      <c r="A580" s="218"/>
    </row>
    <row r="581" spans="1:1" x14ac:dyDescent="0.2">
      <c r="A581" s="218"/>
    </row>
    <row r="582" spans="1:1" x14ac:dyDescent="0.2">
      <c r="A582" s="218"/>
    </row>
    <row r="583" spans="1:1" x14ac:dyDescent="0.2">
      <c r="A583" s="218"/>
    </row>
    <row r="584" spans="1:1" x14ac:dyDescent="0.2">
      <c r="A584" s="218"/>
    </row>
    <row r="585" spans="1:1" x14ac:dyDescent="0.2">
      <c r="A585" s="218"/>
    </row>
    <row r="586" spans="1:1" x14ac:dyDescent="0.2">
      <c r="A586" s="218"/>
    </row>
    <row r="587" spans="1:1" x14ac:dyDescent="0.2">
      <c r="A587" s="218"/>
    </row>
    <row r="588" spans="1:1" x14ac:dyDescent="0.2">
      <c r="A588" s="218"/>
    </row>
    <row r="589" spans="1:1" x14ac:dyDescent="0.2">
      <c r="A589" s="218"/>
    </row>
    <row r="590" spans="1:1" x14ac:dyDescent="0.2">
      <c r="A590" s="218"/>
    </row>
    <row r="591" spans="1:1" x14ac:dyDescent="0.2">
      <c r="A591" s="218"/>
    </row>
    <row r="592" spans="1:1" x14ac:dyDescent="0.2">
      <c r="A592" s="218"/>
    </row>
    <row r="593" spans="1:1" x14ac:dyDescent="0.2">
      <c r="A593" s="218"/>
    </row>
    <row r="594" spans="1:1" x14ac:dyDescent="0.2">
      <c r="A594" s="218"/>
    </row>
    <row r="595" spans="1:1" x14ac:dyDescent="0.2">
      <c r="A595" s="218"/>
    </row>
    <row r="596" spans="1:1" x14ac:dyDescent="0.2">
      <c r="A596" s="218"/>
    </row>
    <row r="597" spans="1:1" x14ac:dyDescent="0.2">
      <c r="A597" s="218"/>
    </row>
    <row r="598" spans="1:1" x14ac:dyDescent="0.2">
      <c r="A598" s="218"/>
    </row>
    <row r="599" spans="1:1" x14ac:dyDescent="0.2">
      <c r="A599" s="218"/>
    </row>
    <row r="600" spans="1:1" x14ac:dyDescent="0.2">
      <c r="A600" s="218"/>
    </row>
    <row r="601" spans="1:1" x14ac:dyDescent="0.2">
      <c r="A601" s="218"/>
    </row>
    <row r="602" spans="1:1" x14ac:dyDescent="0.2">
      <c r="A602" s="218"/>
    </row>
    <row r="603" spans="1:1" x14ac:dyDescent="0.2">
      <c r="A603" s="218"/>
    </row>
    <row r="604" spans="1:1" x14ac:dyDescent="0.2">
      <c r="A604" s="218"/>
    </row>
    <row r="605" spans="1:1" x14ac:dyDescent="0.2">
      <c r="A605" s="218"/>
    </row>
    <row r="606" spans="1:1" x14ac:dyDescent="0.2">
      <c r="A606" s="218"/>
    </row>
    <row r="607" spans="1:1" x14ac:dyDescent="0.2">
      <c r="A607" s="218"/>
    </row>
    <row r="608" spans="1:1" x14ac:dyDescent="0.2">
      <c r="A608" s="218"/>
    </row>
    <row r="609" spans="1:1" x14ac:dyDescent="0.2">
      <c r="A609" s="218"/>
    </row>
    <row r="610" spans="1:1" x14ac:dyDescent="0.2">
      <c r="A610" s="218"/>
    </row>
    <row r="611" spans="1:1" x14ac:dyDescent="0.2">
      <c r="A611" s="218"/>
    </row>
    <row r="612" spans="1:1" x14ac:dyDescent="0.2">
      <c r="A612" s="218"/>
    </row>
    <row r="613" spans="1:1" x14ac:dyDescent="0.2">
      <c r="A613" s="218"/>
    </row>
    <row r="614" spans="1:1" x14ac:dyDescent="0.2">
      <c r="A614" s="218"/>
    </row>
    <row r="615" spans="1:1" x14ac:dyDescent="0.2">
      <c r="A615" s="218"/>
    </row>
    <row r="616" spans="1:1" x14ac:dyDescent="0.2">
      <c r="A616" s="218"/>
    </row>
    <row r="617" spans="1:1" x14ac:dyDescent="0.2">
      <c r="A617" s="218"/>
    </row>
    <row r="618" spans="1:1" x14ac:dyDescent="0.2">
      <c r="A618" s="218"/>
    </row>
    <row r="619" spans="1:1" x14ac:dyDescent="0.2">
      <c r="A619" s="218"/>
    </row>
    <row r="620" spans="1:1" x14ac:dyDescent="0.2">
      <c r="A620" s="218"/>
    </row>
    <row r="621" spans="1:1" x14ac:dyDescent="0.2">
      <c r="A621" s="218"/>
    </row>
    <row r="622" spans="1:1" x14ac:dyDescent="0.2">
      <c r="A622" s="218"/>
    </row>
    <row r="623" spans="1:1" x14ac:dyDescent="0.2">
      <c r="A623" s="218"/>
    </row>
    <row r="624" spans="1:1" x14ac:dyDescent="0.2">
      <c r="A624" s="218"/>
    </row>
    <row r="625" spans="1:1" x14ac:dyDescent="0.2">
      <c r="A625" s="218"/>
    </row>
    <row r="626" spans="1:1" x14ac:dyDescent="0.2">
      <c r="A626" s="218"/>
    </row>
    <row r="627" spans="1:1" x14ac:dyDescent="0.2">
      <c r="A627" s="218"/>
    </row>
    <row r="628" spans="1:1" x14ac:dyDescent="0.2">
      <c r="A628" s="218"/>
    </row>
    <row r="629" spans="1:1" x14ac:dyDescent="0.2">
      <c r="A629" s="218"/>
    </row>
    <row r="630" spans="1:1" x14ac:dyDescent="0.2">
      <c r="A630" s="218"/>
    </row>
    <row r="631" spans="1:1" x14ac:dyDescent="0.2">
      <c r="A631" s="218"/>
    </row>
    <row r="632" spans="1:1" x14ac:dyDescent="0.2">
      <c r="A632" s="218"/>
    </row>
    <row r="633" spans="1:1" x14ac:dyDescent="0.2">
      <c r="A633" s="218"/>
    </row>
    <row r="634" spans="1:1" x14ac:dyDescent="0.2">
      <c r="A634" s="218"/>
    </row>
    <row r="635" spans="1:1" x14ac:dyDescent="0.2">
      <c r="A635" s="218"/>
    </row>
    <row r="636" spans="1:1" x14ac:dyDescent="0.2">
      <c r="A636" s="218"/>
    </row>
    <row r="637" spans="1:1" x14ac:dyDescent="0.2">
      <c r="A637" s="218"/>
    </row>
    <row r="638" spans="1:1" x14ac:dyDescent="0.2">
      <c r="A638" s="218"/>
    </row>
    <row r="639" spans="1:1" x14ac:dyDescent="0.2">
      <c r="A639" s="218"/>
    </row>
    <row r="640" spans="1:1" x14ac:dyDescent="0.2">
      <c r="A640" s="218"/>
    </row>
    <row r="641" spans="1:1" x14ac:dyDescent="0.2">
      <c r="A641" s="218"/>
    </row>
    <row r="642" spans="1:1" x14ac:dyDescent="0.2">
      <c r="A642" s="218"/>
    </row>
    <row r="643" spans="1:1" x14ac:dyDescent="0.2">
      <c r="A643" s="218"/>
    </row>
    <row r="644" spans="1:1" x14ac:dyDescent="0.2">
      <c r="A644" s="218"/>
    </row>
    <row r="645" spans="1:1" x14ac:dyDescent="0.2">
      <c r="A645" s="218"/>
    </row>
    <row r="646" spans="1:1" x14ac:dyDescent="0.2">
      <c r="A646" s="218"/>
    </row>
    <row r="647" spans="1:1" x14ac:dyDescent="0.2">
      <c r="A647" s="218"/>
    </row>
    <row r="648" spans="1:1" x14ac:dyDescent="0.2">
      <c r="A648" s="218"/>
    </row>
    <row r="649" spans="1:1" x14ac:dyDescent="0.2">
      <c r="A649" s="218"/>
    </row>
    <row r="650" spans="1:1" x14ac:dyDescent="0.2">
      <c r="A650" s="218"/>
    </row>
    <row r="651" spans="1:1" x14ac:dyDescent="0.2">
      <c r="A651" s="218"/>
    </row>
    <row r="652" spans="1:1" x14ac:dyDescent="0.2">
      <c r="A652" s="218"/>
    </row>
    <row r="653" spans="1:1" x14ac:dyDescent="0.2">
      <c r="A653" s="218"/>
    </row>
    <row r="654" spans="1:1" x14ac:dyDescent="0.2">
      <c r="A654" s="218"/>
    </row>
    <row r="655" spans="1:1" x14ac:dyDescent="0.2">
      <c r="A655" s="218"/>
    </row>
    <row r="656" spans="1:1" x14ac:dyDescent="0.2">
      <c r="A656" s="218"/>
    </row>
    <row r="657" spans="1:1" x14ac:dyDescent="0.2">
      <c r="A657" s="218"/>
    </row>
    <row r="658" spans="1:1" x14ac:dyDescent="0.2">
      <c r="A658" s="218"/>
    </row>
    <row r="659" spans="1:1" x14ac:dyDescent="0.2">
      <c r="A659" s="218"/>
    </row>
    <row r="660" spans="1:1" x14ac:dyDescent="0.2">
      <c r="A660" s="218"/>
    </row>
    <row r="661" spans="1:1" x14ac:dyDescent="0.2">
      <c r="A661" s="218"/>
    </row>
    <row r="662" spans="1:1" x14ac:dyDescent="0.2">
      <c r="A662" s="218"/>
    </row>
    <row r="663" spans="1:1" x14ac:dyDescent="0.2">
      <c r="A663" s="218"/>
    </row>
    <row r="664" spans="1:1" x14ac:dyDescent="0.2">
      <c r="A664" s="218"/>
    </row>
    <row r="665" spans="1:1" x14ac:dyDescent="0.2">
      <c r="A665" s="218"/>
    </row>
    <row r="666" spans="1:1" x14ac:dyDescent="0.2">
      <c r="A666" s="218"/>
    </row>
    <row r="667" spans="1:1" x14ac:dyDescent="0.2">
      <c r="A667" s="218"/>
    </row>
    <row r="668" spans="1:1" x14ac:dyDescent="0.2">
      <c r="A668" s="218"/>
    </row>
    <row r="669" spans="1:1" x14ac:dyDescent="0.2">
      <c r="A669" s="218"/>
    </row>
    <row r="670" spans="1:1" x14ac:dyDescent="0.2">
      <c r="A670" s="218"/>
    </row>
    <row r="671" spans="1:1" x14ac:dyDescent="0.2">
      <c r="A671" s="218"/>
    </row>
    <row r="672" spans="1:1" x14ac:dyDescent="0.2">
      <c r="A672" s="218"/>
    </row>
    <row r="673" spans="1:1" x14ac:dyDescent="0.2">
      <c r="A673" s="218"/>
    </row>
    <row r="674" spans="1:1" x14ac:dyDescent="0.2">
      <c r="A674" s="218"/>
    </row>
    <row r="675" spans="1:1" x14ac:dyDescent="0.2">
      <c r="A675" s="218"/>
    </row>
    <row r="676" spans="1:1" x14ac:dyDescent="0.2">
      <c r="A676" s="218"/>
    </row>
    <row r="677" spans="1:1" x14ac:dyDescent="0.2">
      <c r="A677" s="218"/>
    </row>
    <row r="678" spans="1:1" x14ac:dyDescent="0.2">
      <c r="A678" s="218"/>
    </row>
    <row r="679" spans="1:1" x14ac:dyDescent="0.2">
      <c r="A679" s="218"/>
    </row>
    <row r="680" spans="1:1" x14ac:dyDescent="0.2">
      <c r="A680" s="218"/>
    </row>
    <row r="681" spans="1:1" x14ac:dyDescent="0.2">
      <c r="A681" s="218"/>
    </row>
    <row r="682" spans="1:1" x14ac:dyDescent="0.2">
      <c r="A682" s="218"/>
    </row>
    <row r="683" spans="1:1" x14ac:dyDescent="0.2">
      <c r="A683" s="218"/>
    </row>
    <row r="684" spans="1:1" x14ac:dyDescent="0.2">
      <c r="A684" s="218"/>
    </row>
    <row r="685" spans="1:1" x14ac:dyDescent="0.2">
      <c r="A685" s="218"/>
    </row>
    <row r="686" spans="1:1" x14ac:dyDescent="0.2">
      <c r="A686" s="218"/>
    </row>
    <row r="687" spans="1:1" x14ac:dyDescent="0.2">
      <c r="A687" s="218"/>
    </row>
    <row r="688" spans="1:1" x14ac:dyDescent="0.2">
      <c r="A688" s="218"/>
    </row>
    <row r="689" spans="1:1" x14ac:dyDescent="0.2">
      <c r="A689" s="218"/>
    </row>
    <row r="690" spans="1:1" x14ac:dyDescent="0.2">
      <c r="A690" s="218"/>
    </row>
    <row r="691" spans="1:1" x14ac:dyDescent="0.2">
      <c r="A691" s="218"/>
    </row>
    <row r="692" spans="1:1" x14ac:dyDescent="0.2">
      <c r="A692" s="218"/>
    </row>
    <row r="693" spans="1:1" x14ac:dyDescent="0.2">
      <c r="A693" s="218"/>
    </row>
    <row r="694" spans="1:1" x14ac:dyDescent="0.2">
      <c r="A694" s="218"/>
    </row>
    <row r="695" spans="1:1" x14ac:dyDescent="0.2">
      <c r="A695" s="218"/>
    </row>
    <row r="696" spans="1:1" x14ac:dyDescent="0.2">
      <c r="A696" s="218"/>
    </row>
    <row r="697" spans="1:1" x14ac:dyDescent="0.2">
      <c r="A697" s="218"/>
    </row>
    <row r="698" spans="1:1" x14ac:dyDescent="0.2">
      <c r="A698" s="218"/>
    </row>
    <row r="699" spans="1:1" x14ac:dyDescent="0.2">
      <c r="A699" s="218"/>
    </row>
    <row r="700" spans="1:1" x14ac:dyDescent="0.2">
      <c r="A700" s="218"/>
    </row>
    <row r="701" spans="1:1" x14ac:dyDescent="0.2">
      <c r="A701" s="218"/>
    </row>
    <row r="702" spans="1:1" x14ac:dyDescent="0.2">
      <c r="A702" s="218"/>
    </row>
    <row r="703" spans="1:1" x14ac:dyDescent="0.2">
      <c r="A703" s="218"/>
    </row>
    <row r="704" spans="1:1" x14ac:dyDescent="0.2">
      <c r="A704" s="218"/>
    </row>
    <row r="705" spans="1:1" x14ac:dyDescent="0.2">
      <c r="A705" s="218"/>
    </row>
    <row r="706" spans="1:1" x14ac:dyDescent="0.2">
      <c r="A706" s="218"/>
    </row>
    <row r="707" spans="1:1" x14ac:dyDescent="0.2">
      <c r="A707" s="218"/>
    </row>
    <row r="708" spans="1:1" x14ac:dyDescent="0.2">
      <c r="A708" s="218"/>
    </row>
    <row r="709" spans="1:1" x14ac:dyDescent="0.2">
      <c r="A709" s="218"/>
    </row>
    <row r="710" spans="1:1" x14ac:dyDescent="0.2">
      <c r="A710" s="218"/>
    </row>
    <row r="711" spans="1:1" x14ac:dyDescent="0.2">
      <c r="A711" s="218"/>
    </row>
    <row r="712" spans="1:1" x14ac:dyDescent="0.2">
      <c r="A712" s="218"/>
    </row>
    <row r="713" spans="1:1" x14ac:dyDescent="0.2">
      <c r="A713" s="218"/>
    </row>
    <row r="714" spans="1:1" x14ac:dyDescent="0.2">
      <c r="A714" s="218"/>
    </row>
    <row r="715" spans="1:1" x14ac:dyDescent="0.2">
      <c r="A715" s="218"/>
    </row>
    <row r="716" spans="1:1" x14ac:dyDescent="0.2">
      <c r="A716" s="218"/>
    </row>
    <row r="717" spans="1:1" x14ac:dyDescent="0.2">
      <c r="A717" s="218"/>
    </row>
    <row r="718" spans="1:1" x14ac:dyDescent="0.2">
      <c r="A718" s="218"/>
    </row>
    <row r="719" spans="1:1" x14ac:dyDescent="0.2">
      <c r="A719" s="218"/>
    </row>
    <row r="720" spans="1:1" x14ac:dyDescent="0.2">
      <c r="A720" s="218"/>
    </row>
    <row r="721" spans="1:1" x14ac:dyDescent="0.2">
      <c r="A721" s="218"/>
    </row>
    <row r="722" spans="1:1" x14ac:dyDescent="0.2">
      <c r="A722" s="218"/>
    </row>
    <row r="723" spans="1:1" x14ac:dyDescent="0.2">
      <c r="A723" s="218"/>
    </row>
    <row r="724" spans="1:1" x14ac:dyDescent="0.2">
      <c r="A724" s="218"/>
    </row>
    <row r="725" spans="1:1" x14ac:dyDescent="0.2">
      <c r="A725" s="218"/>
    </row>
    <row r="726" spans="1:1" x14ac:dyDescent="0.2">
      <c r="A726" s="218"/>
    </row>
    <row r="727" spans="1:1" x14ac:dyDescent="0.2">
      <c r="A727" s="218"/>
    </row>
    <row r="728" spans="1:1" x14ac:dyDescent="0.2">
      <c r="A728" s="218"/>
    </row>
    <row r="729" spans="1:1" x14ac:dyDescent="0.2">
      <c r="A729" s="218"/>
    </row>
    <row r="730" spans="1:1" x14ac:dyDescent="0.2">
      <c r="A730" s="218"/>
    </row>
    <row r="731" spans="1:1" x14ac:dyDescent="0.2">
      <c r="A731" s="218"/>
    </row>
    <row r="732" spans="1:1" x14ac:dyDescent="0.2">
      <c r="A732" s="218"/>
    </row>
    <row r="733" spans="1:1" x14ac:dyDescent="0.2">
      <c r="A733" s="218"/>
    </row>
    <row r="734" spans="1:1" x14ac:dyDescent="0.2">
      <c r="A734" s="218"/>
    </row>
    <row r="735" spans="1:1" x14ac:dyDescent="0.2">
      <c r="A735" s="218"/>
    </row>
    <row r="736" spans="1:1" x14ac:dyDescent="0.2">
      <c r="A736" s="218"/>
    </row>
    <row r="737" spans="1:1" x14ac:dyDescent="0.2">
      <c r="A737" s="218"/>
    </row>
    <row r="738" spans="1:1" x14ac:dyDescent="0.2">
      <c r="A738" s="218"/>
    </row>
    <row r="739" spans="1:1" x14ac:dyDescent="0.2">
      <c r="A739" s="218"/>
    </row>
    <row r="740" spans="1:1" x14ac:dyDescent="0.2">
      <c r="A740" s="218"/>
    </row>
    <row r="741" spans="1:1" x14ac:dyDescent="0.2">
      <c r="A741" s="218"/>
    </row>
    <row r="742" spans="1:1" x14ac:dyDescent="0.2">
      <c r="A742" s="218"/>
    </row>
    <row r="743" spans="1:1" x14ac:dyDescent="0.2">
      <c r="A743" s="218"/>
    </row>
    <row r="744" spans="1:1" x14ac:dyDescent="0.2">
      <c r="A744" s="218"/>
    </row>
    <row r="745" spans="1:1" x14ac:dyDescent="0.2">
      <c r="A745" s="218"/>
    </row>
    <row r="746" spans="1:1" x14ac:dyDescent="0.2">
      <c r="A746" s="218"/>
    </row>
    <row r="747" spans="1:1" x14ac:dyDescent="0.2">
      <c r="A747" s="218"/>
    </row>
    <row r="748" spans="1:1" x14ac:dyDescent="0.2">
      <c r="A748" s="218"/>
    </row>
    <row r="749" spans="1:1" x14ac:dyDescent="0.2">
      <c r="A749" s="218"/>
    </row>
    <row r="750" spans="1:1" x14ac:dyDescent="0.2">
      <c r="A750" s="218"/>
    </row>
    <row r="751" spans="1:1" x14ac:dyDescent="0.2">
      <c r="A751" s="218"/>
    </row>
    <row r="752" spans="1:1" x14ac:dyDescent="0.2">
      <c r="A752" s="218"/>
    </row>
    <row r="753" spans="1:1" x14ac:dyDescent="0.2">
      <c r="A753" s="218"/>
    </row>
    <row r="754" spans="1:1" x14ac:dyDescent="0.2">
      <c r="A754" s="218"/>
    </row>
    <row r="755" spans="1:1" x14ac:dyDescent="0.2">
      <c r="A755" s="218"/>
    </row>
    <row r="756" spans="1:1" x14ac:dyDescent="0.2">
      <c r="A756" s="218"/>
    </row>
    <row r="757" spans="1:1" x14ac:dyDescent="0.2">
      <c r="A757" s="218"/>
    </row>
    <row r="758" spans="1:1" x14ac:dyDescent="0.2">
      <c r="A758" s="218"/>
    </row>
    <row r="759" spans="1:1" x14ac:dyDescent="0.2">
      <c r="A759" s="218"/>
    </row>
    <row r="760" spans="1:1" x14ac:dyDescent="0.2">
      <c r="A760" s="218"/>
    </row>
    <row r="761" spans="1:1" x14ac:dyDescent="0.2">
      <c r="A761" s="218"/>
    </row>
    <row r="762" spans="1:1" x14ac:dyDescent="0.2">
      <c r="A762" s="218"/>
    </row>
    <row r="763" spans="1:1" x14ac:dyDescent="0.2">
      <c r="A763" s="218"/>
    </row>
    <row r="764" spans="1:1" x14ac:dyDescent="0.2">
      <c r="A764" s="218"/>
    </row>
    <row r="765" spans="1:1" x14ac:dyDescent="0.2">
      <c r="A765" s="218"/>
    </row>
    <row r="766" spans="1:1" x14ac:dyDescent="0.2">
      <c r="A766" s="218"/>
    </row>
    <row r="767" spans="1:1" x14ac:dyDescent="0.2">
      <c r="A767" s="218"/>
    </row>
    <row r="768" spans="1:1" x14ac:dyDescent="0.2">
      <c r="A768" s="218"/>
    </row>
    <row r="769" spans="1:1" x14ac:dyDescent="0.2">
      <c r="A769" s="218"/>
    </row>
    <row r="770" spans="1:1" x14ac:dyDescent="0.2">
      <c r="A770" s="218"/>
    </row>
    <row r="771" spans="1:1" x14ac:dyDescent="0.2">
      <c r="A771" s="218"/>
    </row>
    <row r="772" spans="1:1" x14ac:dyDescent="0.2">
      <c r="A772" s="218"/>
    </row>
    <row r="773" spans="1:1" x14ac:dyDescent="0.2">
      <c r="A773" s="218"/>
    </row>
    <row r="774" spans="1:1" x14ac:dyDescent="0.2">
      <c r="A774" s="218"/>
    </row>
    <row r="775" spans="1:1" x14ac:dyDescent="0.2">
      <c r="A775" s="218"/>
    </row>
    <row r="776" spans="1:1" x14ac:dyDescent="0.2">
      <c r="A776" s="218"/>
    </row>
    <row r="777" spans="1:1" x14ac:dyDescent="0.2">
      <c r="A777" s="218"/>
    </row>
    <row r="778" spans="1:1" x14ac:dyDescent="0.2">
      <c r="A778" s="218"/>
    </row>
    <row r="779" spans="1:1" x14ac:dyDescent="0.2">
      <c r="A779" s="218"/>
    </row>
    <row r="780" spans="1:1" x14ac:dyDescent="0.2">
      <c r="A780" s="218"/>
    </row>
    <row r="781" spans="1:1" x14ac:dyDescent="0.2">
      <c r="A781" s="218"/>
    </row>
    <row r="782" spans="1:1" x14ac:dyDescent="0.2">
      <c r="A782" s="218"/>
    </row>
    <row r="783" spans="1:1" x14ac:dyDescent="0.2">
      <c r="A783" s="218"/>
    </row>
    <row r="784" spans="1:1" x14ac:dyDescent="0.2">
      <c r="A784" s="218"/>
    </row>
    <row r="785" spans="1:1" x14ac:dyDescent="0.2">
      <c r="A785" s="218"/>
    </row>
    <row r="786" spans="1:1" x14ac:dyDescent="0.2">
      <c r="A786" s="218"/>
    </row>
    <row r="787" spans="1:1" x14ac:dyDescent="0.2">
      <c r="A787" s="218"/>
    </row>
    <row r="788" spans="1:1" x14ac:dyDescent="0.2">
      <c r="A788" s="218"/>
    </row>
    <row r="789" spans="1:1" x14ac:dyDescent="0.2">
      <c r="A789" s="218"/>
    </row>
    <row r="790" spans="1:1" x14ac:dyDescent="0.2">
      <c r="A790" s="218"/>
    </row>
    <row r="791" spans="1:1" x14ac:dyDescent="0.2">
      <c r="A791" s="218"/>
    </row>
    <row r="792" spans="1:1" x14ac:dyDescent="0.2">
      <c r="A792" s="218"/>
    </row>
    <row r="793" spans="1:1" x14ac:dyDescent="0.2">
      <c r="A793" s="218"/>
    </row>
    <row r="794" spans="1:1" x14ac:dyDescent="0.2">
      <c r="A794" s="218"/>
    </row>
    <row r="795" spans="1:1" x14ac:dyDescent="0.2">
      <c r="A795" s="218"/>
    </row>
    <row r="796" spans="1:1" x14ac:dyDescent="0.2">
      <c r="A796" s="218"/>
    </row>
    <row r="797" spans="1:1" x14ac:dyDescent="0.2">
      <c r="A797" s="218"/>
    </row>
    <row r="798" spans="1:1" x14ac:dyDescent="0.2">
      <c r="A798" s="218"/>
    </row>
    <row r="799" spans="1:1" x14ac:dyDescent="0.2">
      <c r="A799" s="218"/>
    </row>
    <row r="800" spans="1:1" x14ac:dyDescent="0.2">
      <c r="A800" s="218"/>
    </row>
    <row r="801" spans="1:1" x14ac:dyDescent="0.2">
      <c r="A801" s="218"/>
    </row>
    <row r="802" spans="1:1" x14ac:dyDescent="0.2">
      <c r="A802" s="218"/>
    </row>
    <row r="803" spans="1:1" x14ac:dyDescent="0.2">
      <c r="A803" s="218"/>
    </row>
    <row r="804" spans="1:1" x14ac:dyDescent="0.2">
      <c r="A804" s="218"/>
    </row>
    <row r="805" spans="1:1" x14ac:dyDescent="0.2">
      <c r="A805" s="218"/>
    </row>
    <row r="806" spans="1:1" x14ac:dyDescent="0.2">
      <c r="A806" s="218"/>
    </row>
    <row r="807" spans="1:1" x14ac:dyDescent="0.2">
      <c r="A807" s="218"/>
    </row>
    <row r="808" spans="1:1" x14ac:dyDescent="0.2">
      <c r="A808" s="218"/>
    </row>
    <row r="809" spans="1:1" x14ac:dyDescent="0.2">
      <c r="A809" s="218"/>
    </row>
    <row r="810" spans="1:1" x14ac:dyDescent="0.2">
      <c r="A810" s="218"/>
    </row>
    <row r="811" spans="1:1" x14ac:dyDescent="0.2">
      <c r="A811" s="218"/>
    </row>
    <row r="812" spans="1:1" x14ac:dyDescent="0.2">
      <c r="A812" s="218"/>
    </row>
    <row r="813" spans="1:1" x14ac:dyDescent="0.2">
      <c r="A813" s="218"/>
    </row>
    <row r="814" spans="1:1" x14ac:dyDescent="0.2">
      <c r="A814" s="218"/>
    </row>
    <row r="815" spans="1:1" x14ac:dyDescent="0.2">
      <c r="A815" s="218"/>
    </row>
    <row r="816" spans="1:1" x14ac:dyDescent="0.2">
      <c r="A816" s="218"/>
    </row>
    <row r="817" spans="1:1" x14ac:dyDescent="0.2">
      <c r="A817" s="218"/>
    </row>
    <row r="818" spans="1:1" x14ac:dyDescent="0.2">
      <c r="A818" s="218"/>
    </row>
    <row r="819" spans="1:1" x14ac:dyDescent="0.2">
      <c r="A819" s="218"/>
    </row>
    <row r="820" spans="1:1" x14ac:dyDescent="0.2">
      <c r="A820" s="218"/>
    </row>
    <row r="821" spans="1:1" x14ac:dyDescent="0.2">
      <c r="A821" s="218"/>
    </row>
    <row r="822" spans="1:1" x14ac:dyDescent="0.2">
      <c r="A822" s="218"/>
    </row>
    <row r="823" spans="1:1" x14ac:dyDescent="0.2">
      <c r="A823" s="218"/>
    </row>
    <row r="824" spans="1:1" x14ac:dyDescent="0.2">
      <c r="A824" s="218"/>
    </row>
    <row r="825" spans="1:1" x14ac:dyDescent="0.2">
      <c r="A825" s="218"/>
    </row>
    <row r="826" spans="1:1" x14ac:dyDescent="0.2">
      <c r="A826" s="218"/>
    </row>
    <row r="827" spans="1:1" x14ac:dyDescent="0.2">
      <c r="A827" s="218"/>
    </row>
    <row r="828" spans="1:1" x14ac:dyDescent="0.2">
      <c r="A828" s="218"/>
    </row>
    <row r="829" spans="1:1" x14ac:dyDescent="0.2">
      <c r="A829" s="218"/>
    </row>
    <row r="830" spans="1:1" x14ac:dyDescent="0.2">
      <c r="A830" s="218"/>
    </row>
    <row r="831" spans="1:1" x14ac:dyDescent="0.2">
      <c r="A831" s="218"/>
    </row>
    <row r="832" spans="1:1" x14ac:dyDescent="0.2">
      <c r="A832" s="218"/>
    </row>
    <row r="833" spans="1:1" x14ac:dyDescent="0.2">
      <c r="A833" s="218"/>
    </row>
    <row r="834" spans="1:1" x14ac:dyDescent="0.2">
      <c r="A834" s="218"/>
    </row>
    <row r="835" spans="1:1" x14ac:dyDescent="0.2">
      <c r="A835" s="218"/>
    </row>
    <row r="836" spans="1:1" x14ac:dyDescent="0.2">
      <c r="A836" s="218"/>
    </row>
    <row r="837" spans="1:1" x14ac:dyDescent="0.2">
      <c r="A837" s="218"/>
    </row>
    <row r="838" spans="1:1" x14ac:dyDescent="0.2">
      <c r="A838" s="218"/>
    </row>
    <row r="839" spans="1:1" x14ac:dyDescent="0.2">
      <c r="A839" s="218"/>
    </row>
    <row r="840" spans="1:1" x14ac:dyDescent="0.2">
      <c r="A840" s="218"/>
    </row>
    <row r="841" spans="1:1" x14ac:dyDescent="0.2">
      <c r="A841" s="218"/>
    </row>
    <row r="842" spans="1:1" x14ac:dyDescent="0.2">
      <c r="A842" s="218"/>
    </row>
    <row r="843" spans="1:1" x14ac:dyDescent="0.2">
      <c r="A843" s="218"/>
    </row>
    <row r="844" spans="1:1" x14ac:dyDescent="0.2">
      <c r="A844" s="218"/>
    </row>
    <row r="845" spans="1:1" x14ac:dyDescent="0.2">
      <c r="A845" s="218"/>
    </row>
    <row r="846" spans="1:1" x14ac:dyDescent="0.2">
      <c r="A846" s="218"/>
    </row>
    <row r="847" spans="1:1" x14ac:dyDescent="0.2">
      <c r="A847" s="218"/>
    </row>
    <row r="848" spans="1:1" x14ac:dyDescent="0.2">
      <c r="A848" s="218"/>
    </row>
    <row r="849" spans="1:1" x14ac:dyDescent="0.2">
      <c r="A849" s="218"/>
    </row>
    <row r="850" spans="1:1" x14ac:dyDescent="0.2">
      <c r="A850" s="218"/>
    </row>
    <row r="851" spans="1:1" x14ac:dyDescent="0.2">
      <c r="A851" s="218"/>
    </row>
    <row r="852" spans="1:1" x14ac:dyDescent="0.2">
      <c r="A852" s="218"/>
    </row>
    <row r="853" spans="1:1" x14ac:dyDescent="0.2">
      <c r="A853" s="218"/>
    </row>
    <row r="854" spans="1:1" x14ac:dyDescent="0.2">
      <c r="A854" s="218"/>
    </row>
    <row r="855" spans="1:1" x14ac:dyDescent="0.2">
      <c r="A855" s="218"/>
    </row>
    <row r="856" spans="1:1" x14ac:dyDescent="0.2">
      <c r="A856" s="218"/>
    </row>
    <row r="857" spans="1:1" x14ac:dyDescent="0.2">
      <c r="A857" s="218"/>
    </row>
    <row r="858" spans="1:1" x14ac:dyDescent="0.2">
      <c r="A858" s="218"/>
    </row>
    <row r="859" spans="1:1" x14ac:dyDescent="0.2">
      <c r="A859" s="218"/>
    </row>
    <row r="860" spans="1:1" x14ac:dyDescent="0.2">
      <c r="A860" s="218"/>
    </row>
    <row r="861" spans="1:1" x14ac:dyDescent="0.2">
      <c r="A861" s="218"/>
    </row>
    <row r="862" spans="1:1" x14ac:dyDescent="0.2">
      <c r="A862" s="218"/>
    </row>
    <row r="863" spans="1:1" x14ac:dyDescent="0.2">
      <c r="A863" s="218"/>
    </row>
    <row r="864" spans="1:1" x14ac:dyDescent="0.2">
      <c r="A864" s="218"/>
    </row>
    <row r="865" spans="1:1" x14ac:dyDescent="0.2">
      <c r="A865" s="218"/>
    </row>
    <row r="866" spans="1:1" x14ac:dyDescent="0.2">
      <c r="A866" s="218"/>
    </row>
    <row r="867" spans="1:1" x14ac:dyDescent="0.2">
      <c r="A867" s="218"/>
    </row>
    <row r="868" spans="1:1" x14ac:dyDescent="0.2">
      <c r="A868" s="218"/>
    </row>
    <row r="869" spans="1:1" x14ac:dyDescent="0.2">
      <c r="A869" s="218"/>
    </row>
    <row r="870" spans="1:1" x14ac:dyDescent="0.2">
      <c r="A870" s="218"/>
    </row>
    <row r="871" spans="1:1" x14ac:dyDescent="0.2">
      <c r="A871" s="218"/>
    </row>
    <row r="872" spans="1:1" x14ac:dyDescent="0.2">
      <c r="A872" s="218"/>
    </row>
    <row r="873" spans="1:1" x14ac:dyDescent="0.2">
      <c r="A873" s="218"/>
    </row>
    <row r="874" spans="1:1" x14ac:dyDescent="0.2">
      <c r="A874" s="218"/>
    </row>
    <row r="875" spans="1:1" x14ac:dyDescent="0.2">
      <c r="A875" s="218"/>
    </row>
    <row r="876" spans="1:1" x14ac:dyDescent="0.2">
      <c r="A876" s="218"/>
    </row>
    <row r="877" spans="1:1" x14ac:dyDescent="0.2">
      <c r="A877" s="218"/>
    </row>
    <row r="878" spans="1:1" x14ac:dyDescent="0.2">
      <c r="A878" s="218"/>
    </row>
    <row r="879" spans="1:1" x14ac:dyDescent="0.2">
      <c r="A879" s="218"/>
    </row>
    <row r="880" spans="1:1" x14ac:dyDescent="0.2">
      <c r="A880" s="218"/>
    </row>
    <row r="881" spans="1:1" x14ac:dyDescent="0.2">
      <c r="A881" s="218"/>
    </row>
    <row r="882" spans="1:1" x14ac:dyDescent="0.2">
      <c r="A882" s="218"/>
    </row>
    <row r="883" spans="1:1" x14ac:dyDescent="0.2">
      <c r="A883" s="218"/>
    </row>
    <row r="884" spans="1:1" x14ac:dyDescent="0.2">
      <c r="A884" s="218"/>
    </row>
    <row r="885" spans="1:1" x14ac:dyDescent="0.2">
      <c r="A885" s="218"/>
    </row>
    <row r="886" spans="1:1" x14ac:dyDescent="0.2">
      <c r="A886" s="218"/>
    </row>
    <row r="887" spans="1:1" x14ac:dyDescent="0.2">
      <c r="A887" s="218"/>
    </row>
    <row r="888" spans="1:1" x14ac:dyDescent="0.2">
      <c r="A888" s="218"/>
    </row>
    <row r="889" spans="1:1" x14ac:dyDescent="0.2">
      <c r="A889" s="218"/>
    </row>
    <row r="890" spans="1:1" x14ac:dyDescent="0.2">
      <c r="A890" s="218"/>
    </row>
    <row r="891" spans="1:1" x14ac:dyDescent="0.2">
      <c r="A891" s="218"/>
    </row>
    <row r="892" spans="1:1" x14ac:dyDescent="0.2">
      <c r="A892" s="218"/>
    </row>
    <row r="893" spans="1:1" x14ac:dyDescent="0.2">
      <c r="A893" s="218"/>
    </row>
    <row r="894" spans="1:1" x14ac:dyDescent="0.2">
      <c r="A894" s="218"/>
    </row>
    <row r="895" spans="1:1" x14ac:dyDescent="0.2">
      <c r="A895" s="218"/>
    </row>
    <row r="896" spans="1:1" x14ac:dyDescent="0.2">
      <c r="A896" s="218"/>
    </row>
    <row r="897" spans="1:1" x14ac:dyDescent="0.2">
      <c r="A897" s="218"/>
    </row>
    <row r="898" spans="1:1" x14ac:dyDescent="0.2">
      <c r="A898" s="218"/>
    </row>
    <row r="899" spans="1:1" x14ac:dyDescent="0.2">
      <c r="A899" s="218"/>
    </row>
    <row r="900" spans="1:1" x14ac:dyDescent="0.2">
      <c r="A900" s="218"/>
    </row>
    <row r="901" spans="1:1" x14ac:dyDescent="0.2">
      <c r="A901" s="218"/>
    </row>
    <row r="902" spans="1:1" x14ac:dyDescent="0.2">
      <c r="A902" s="218"/>
    </row>
    <row r="903" spans="1:1" x14ac:dyDescent="0.2">
      <c r="A903" s="218"/>
    </row>
    <row r="904" spans="1:1" x14ac:dyDescent="0.2">
      <c r="A904" s="218"/>
    </row>
    <row r="905" spans="1:1" x14ac:dyDescent="0.2">
      <c r="A905" s="218"/>
    </row>
    <row r="906" spans="1:1" x14ac:dyDescent="0.2">
      <c r="A906" s="218"/>
    </row>
    <row r="907" spans="1:1" x14ac:dyDescent="0.2">
      <c r="A907" s="218"/>
    </row>
    <row r="908" spans="1:1" x14ac:dyDescent="0.2">
      <c r="A908" s="218"/>
    </row>
    <row r="909" spans="1:1" x14ac:dyDescent="0.2">
      <c r="A909" s="218"/>
    </row>
    <row r="910" spans="1:1" x14ac:dyDescent="0.2">
      <c r="A910" s="218"/>
    </row>
    <row r="911" spans="1:1" x14ac:dyDescent="0.2">
      <c r="A911" s="218"/>
    </row>
    <row r="912" spans="1:1" x14ac:dyDescent="0.2">
      <c r="A912" s="218"/>
    </row>
    <row r="913" spans="1:1" x14ac:dyDescent="0.2">
      <c r="A913" s="218"/>
    </row>
    <row r="914" spans="1:1" x14ac:dyDescent="0.2">
      <c r="A914" s="218"/>
    </row>
    <row r="915" spans="1:1" x14ac:dyDescent="0.2">
      <c r="A915" s="218"/>
    </row>
    <row r="916" spans="1:1" x14ac:dyDescent="0.2">
      <c r="A916" s="218"/>
    </row>
    <row r="917" spans="1:1" x14ac:dyDescent="0.2">
      <c r="A917" s="218"/>
    </row>
    <row r="918" spans="1:1" x14ac:dyDescent="0.2">
      <c r="A918" s="218"/>
    </row>
    <row r="919" spans="1:1" x14ac:dyDescent="0.2">
      <c r="A919" s="218"/>
    </row>
    <row r="920" spans="1:1" x14ac:dyDescent="0.2">
      <c r="A920" s="218"/>
    </row>
    <row r="921" spans="1:1" x14ac:dyDescent="0.2">
      <c r="A921" s="218"/>
    </row>
    <row r="922" spans="1:1" x14ac:dyDescent="0.2">
      <c r="A922" s="218"/>
    </row>
    <row r="923" spans="1:1" x14ac:dyDescent="0.2">
      <c r="A923" s="218"/>
    </row>
    <row r="924" spans="1:1" x14ac:dyDescent="0.2">
      <c r="A924" s="218"/>
    </row>
    <row r="925" spans="1:1" x14ac:dyDescent="0.2">
      <c r="A925" s="218"/>
    </row>
    <row r="926" spans="1:1" x14ac:dyDescent="0.2">
      <c r="A926" s="218"/>
    </row>
    <row r="927" spans="1:1" x14ac:dyDescent="0.2">
      <c r="A927" s="218"/>
    </row>
    <row r="928" spans="1:1" x14ac:dyDescent="0.2">
      <c r="A928" s="218"/>
    </row>
    <row r="929" spans="1:1" x14ac:dyDescent="0.2">
      <c r="A929" s="218"/>
    </row>
    <row r="930" spans="1:1" x14ac:dyDescent="0.2">
      <c r="A930" s="218"/>
    </row>
    <row r="931" spans="1:1" x14ac:dyDescent="0.2">
      <c r="A931" s="218"/>
    </row>
    <row r="932" spans="1:1" x14ac:dyDescent="0.2">
      <c r="A932" s="218"/>
    </row>
    <row r="933" spans="1:1" x14ac:dyDescent="0.2">
      <c r="A933" s="218"/>
    </row>
    <row r="934" spans="1:1" x14ac:dyDescent="0.2">
      <c r="A934" s="218"/>
    </row>
    <row r="935" spans="1:1" x14ac:dyDescent="0.2">
      <c r="A935" s="218"/>
    </row>
    <row r="936" spans="1:1" x14ac:dyDescent="0.2">
      <c r="A936" s="218"/>
    </row>
    <row r="937" spans="1:1" x14ac:dyDescent="0.2">
      <c r="A937" s="218"/>
    </row>
    <row r="938" spans="1:1" x14ac:dyDescent="0.2">
      <c r="A938" s="218"/>
    </row>
    <row r="939" spans="1:1" x14ac:dyDescent="0.2">
      <c r="A939" s="218"/>
    </row>
    <row r="940" spans="1:1" x14ac:dyDescent="0.2">
      <c r="A940" s="218"/>
    </row>
    <row r="941" spans="1:1" x14ac:dyDescent="0.2">
      <c r="A941" s="218"/>
    </row>
    <row r="942" spans="1:1" x14ac:dyDescent="0.2">
      <c r="A942" s="218"/>
    </row>
    <row r="943" spans="1:1" x14ac:dyDescent="0.2">
      <c r="A943" s="218"/>
    </row>
    <row r="944" spans="1:1" x14ac:dyDescent="0.2">
      <c r="A944" s="218"/>
    </row>
    <row r="945" spans="1:1" x14ac:dyDescent="0.2">
      <c r="A945" s="218"/>
    </row>
    <row r="946" spans="1:1" x14ac:dyDescent="0.2">
      <c r="A946" s="218"/>
    </row>
    <row r="947" spans="1:1" x14ac:dyDescent="0.2">
      <c r="A947" s="218"/>
    </row>
    <row r="948" spans="1:1" x14ac:dyDescent="0.2">
      <c r="A948" s="218"/>
    </row>
    <row r="949" spans="1:1" x14ac:dyDescent="0.2">
      <c r="A949" s="218"/>
    </row>
    <row r="950" spans="1:1" x14ac:dyDescent="0.2">
      <c r="A950" s="218"/>
    </row>
    <row r="951" spans="1:1" x14ac:dyDescent="0.2">
      <c r="A951" s="218"/>
    </row>
    <row r="952" spans="1:1" x14ac:dyDescent="0.2">
      <c r="A952" s="218"/>
    </row>
    <row r="953" spans="1:1" x14ac:dyDescent="0.2">
      <c r="A953" s="218"/>
    </row>
    <row r="954" spans="1:1" x14ac:dyDescent="0.2">
      <c r="A954" s="218"/>
    </row>
    <row r="955" spans="1:1" x14ac:dyDescent="0.2">
      <c r="A955" s="218"/>
    </row>
    <row r="956" spans="1:1" x14ac:dyDescent="0.2">
      <c r="A956" s="218"/>
    </row>
    <row r="957" spans="1:1" x14ac:dyDescent="0.2">
      <c r="A957" s="218"/>
    </row>
    <row r="958" spans="1:1" x14ac:dyDescent="0.2">
      <c r="A958" s="218"/>
    </row>
    <row r="959" spans="1:1" x14ac:dyDescent="0.2">
      <c r="A959" s="218"/>
    </row>
    <row r="960" spans="1:1" x14ac:dyDescent="0.2">
      <c r="A960" s="218"/>
    </row>
    <row r="961" spans="1:1" x14ac:dyDescent="0.2">
      <c r="A961" s="218"/>
    </row>
    <row r="962" spans="1:1" x14ac:dyDescent="0.2">
      <c r="A962" s="218"/>
    </row>
    <row r="963" spans="1:1" x14ac:dyDescent="0.2">
      <c r="A963" s="218"/>
    </row>
    <row r="964" spans="1:1" x14ac:dyDescent="0.2">
      <c r="A964" s="218"/>
    </row>
    <row r="965" spans="1:1" x14ac:dyDescent="0.2">
      <c r="A965" s="218"/>
    </row>
    <row r="966" spans="1:1" x14ac:dyDescent="0.2">
      <c r="A966" s="218"/>
    </row>
    <row r="967" spans="1:1" x14ac:dyDescent="0.2">
      <c r="A967" s="218"/>
    </row>
    <row r="968" spans="1:1" x14ac:dyDescent="0.2">
      <c r="A968" s="218"/>
    </row>
    <row r="969" spans="1:1" x14ac:dyDescent="0.2">
      <c r="A969" s="218"/>
    </row>
    <row r="970" spans="1:1" x14ac:dyDescent="0.2">
      <c r="A970" s="218"/>
    </row>
    <row r="971" spans="1:1" x14ac:dyDescent="0.2">
      <c r="A971" s="218"/>
    </row>
    <row r="972" spans="1:1" x14ac:dyDescent="0.2">
      <c r="A972" s="218"/>
    </row>
    <row r="973" spans="1:1" x14ac:dyDescent="0.2">
      <c r="A973" s="218"/>
    </row>
    <row r="974" spans="1:1" x14ac:dyDescent="0.2">
      <c r="A974" s="218"/>
    </row>
    <row r="975" spans="1:1" x14ac:dyDescent="0.2">
      <c r="A975" s="218"/>
    </row>
    <row r="976" spans="1:1" x14ac:dyDescent="0.2">
      <c r="A976" s="218"/>
    </row>
    <row r="977" spans="1:1" x14ac:dyDescent="0.2">
      <c r="A977" s="218"/>
    </row>
    <row r="978" spans="1:1" x14ac:dyDescent="0.2">
      <c r="A978" s="218"/>
    </row>
    <row r="979" spans="1:1" x14ac:dyDescent="0.2">
      <c r="A979" s="218"/>
    </row>
    <row r="980" spans="1:1" x14ac:dyDescent="0.2">
      <c r="A980" s="218"/>
    </row>
    <row r="981" spans="1:1" x14ac:dyDescent="0.2">
      <c r="A981" s="218"/>
    </row>
    <row r="982" spans="1:1" x14ac:dyDescent="0.2">
      <c r="A982" s="218"/>
    </row>
    <row r="983" spans="1:1" x14ac:dyDescent="0.2">
      <c r="A983" s="218"/>
    </row>
    <row r="984" spans="1:1" x14ac:dyDescent="0.2">
      <c r="A984" s="218"/>
    </row>
    <row r="985" spans="1:1" x14ac:dyDescent="0.2">
      <c r="A985" s="218"/>
    </row>
    <row r="986" spans="1:1" x14ac:dyDescent="0.2">
      <c r="A986" s="218"/>
    </row>
  </sheetData>
  <mergeCells count="7">
    <mergeCell ref="I1:I2"/>
    <mergeCell ref="A1:A2"/>
    <mergeCell ref="B1:B2"/>
    <mergeCell ref="C1:C2"/>
    <mergeCell ref="D1:D2"/>
    <mergeCell ref="E1:E2"/>
    <mergeCell ref="F1:H1"/>
  </mergeCells>
  <printOptions horizontalCentered="1"/>
  <pageMargins left="0.23622047244094491" right="0.23622047244094491" top="0.94488188976377963" bottom="0.74803149606299213" header="0.31496062992125984" footer="0.31496062992125984"/>
  <pageSetup paperSize="9" orientation="portrait" r:id="rId1"/>
  <headerFooter>
    <oddHeader>&amp;C&amp;"-,Pogrubiony"&amp;10zał. 5b
Tabela 4 - Zestawienie zaprojektowanych pomieszczeń w budynku Województwa Mazowieckiego na podstawie programu funkcjonalno użytkowego</oddHeader>
    <oddFooter>&amp;C&amp;10str.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3"/>
  <sheetViews>
    <sheetView view="pageLayout" zoomScaleNormal="100" workbookViewId="0">
      <selection sqref="A1:A2"/>
    </sheetView>
  </sheetViews>
  <sheetFormatPr defaultRowHeight="15" x14ac:dyDescent="0.25"/>
  <cols>
    <col min="1" max="1" width="7.140625" style="3" bestFit="1" customWidth="1"/>
    <col min="2" max="2" width="27" style="2" customWidth="1"/>
    <col min="3" max="3" width="7.85546875" style="7" customWidth="1"/>
    <col min="4" max="4" width="7.85546875" customWidth="1"/>
    <col min="5" max="5" width="7.28515625" style="7" customWidth="1"/>
    <col min="6" max="8" width="7.85546875" style="7" customWidth="1"/>
    <col min="9" max="9" width="24" style="5" customWidth="1"/>
  </cols>
  <sheetData>
    <row r="1" spans="1:9" ht="30" customHeight="1" thickBot="1" x14ac:dyDescent="0.3">
      <c r="A1" s="276" t="s">
        <v>133</v>
      </c>
      <c r="B1" s="274" t="s">
        <v>0</v>
      </c>
      <c r="C1" s="285" t="s">
        <v>134</v>
      </c>
      <c r="D1" s="274" t="s">
        <v>135</v>
      </c>
      <c r="E1" s="283" t="s">
        <v>136</v>
      </c>
      <c r="F1" s="278" t="s">
        <v>325</v>
      </c>
      <c r="G1" s="279"/>
      <c r="H1" s="280"/>
      <c r="I1" s="281" t="s">
        <v>137</v>
      </c>
    </row>
    <row r="2" spans="1:9" s="1" customFormat="1" ht="60" x14ac:dyDescent="0.2">
      <c r="A2" s="277"/>
      <c r="B2" s="275"/>
      <c r="C2" s="286"/>
      <c r="D2" s="275"/>
      <c r="E2" s="284"/>
      <c r="F2" s="8" t="s">
        <v>134</v>
      </c>
      <c r="G2" s="9" t="s">
        <v>135</v>
      </c>
      <c r="H2" s="10" t="s">
        <v>136</v>
      </c>
      <c r="I2" s="282"/>
    </row>
    <row r="3" spans="1:9" s="1" customFormat="1" ht="12" x14ac:dyDescent="0.2">
      <c r="A3" s="75" t="s">
        <v>329</v>
      </c>
      <c r="B3" s="25" t="s">
        <v>330</v>
      </c>
      <c r="C3" s="25" t="s">
        <v>331</v>
      </c>
      <c r="D3" s="25" t="s">
        <v>332</v>
      </c>
      <c r="E3" s="74" t="s">
        <v>333</v>
      </c>
      <c r="F3" s="76" t="s">
        <v>334</v>
      </c>
      <c r="G3" s="77" t="s">
        <v>335</v>
      </c>
      <c r="H3" s="78" t="s">
        <v>336</v>
      </c>
      <c r="I3" s="79" t="s">
        <v>337</v>
      </c>
    </row>
    <row r="4" spans="1:9" x14ac:dyDescent="0.25">
      <c r="A4" s="11">
        <v>1</v>
      </c>
      <c r="B4" s="12" t="s">
        <v>131</v>
      </c>
      <c r="C4" s="12"/>
      <c r="D4" s="12"/>
      <c r="E4" s="13"/>
      <c r="F4" s="14"/>
      <c r="G4" s="15"/>
      <c r="H4" s="16"/>
      <c r="I4" s="80"/>
    </row>
    <row r="5" spans="1:9" x14ac:dyDescent="0.25">
      <c r="A5" s="17" t="s">
        <v>11</v>
      </c>
      <c r="B5" s="18" t="s">
        <v>138</v>
      </c>
      <c r="C5" s="19">
        <v>24</v>
      </c>
      <c r="D5" s="20">
        <v>1</v>
      </c>
      <c r="E5" s="21">
        <f>C5*D5</f>
        <v>24</v>
      </c>
      <c r="F5" s="22"/>
      <c r="G5" s="23"/>
      <c r="H5" s="24"/>
      <c r="I5" s="81"/>
    </row>
    <row r="6" spans="1:9" x14ac:dyDescent="0.25">
      <c r="A6" s="17" t="s">
        <v>12</v>
      </c>
      <c r="B6" s="18" t="s">
        <v>139</v>
      </c>
      <c r="C6" s="19">
        <v>18</v>
      </c>
      <c r="D6" s="20">
        <v>1</v>
      </c>
      <c r="E6" s="21">
        <f t="shared" ref="E6:E10" si="0">C6*D6</f>
        <v>18</v>
      </c>
      <c r="F6" s="22"/>
      <c r="G6" s="23"/>
      <c r="H6" s="24"/>
      <c r="I6" s="81"/>
    </row>
    <row r="7" spans="1:9" x14ac:dyDescent="0.25">
      <c r="A7" s="17" t="s">
        <v>13</v>
      </c>
      <c r="B7" s="18" t="s">
        <v>140</v>
      </c>
      <c r="C7" s="19">
        <v>18</v>
      </c>
      <c r="D7" s="20">
        <v>1</v>
      </c>
      <c r="E7" s="21">
        <f t="shared" si="0"/>
        <v>18</v>
      </c>
      <c r="F7" s="22"/>
      <c r="G7" s="23"/>
      <c r="H7" s="24"/>
      <c r="I7" s="81"/>
    </row>
    <row r="8" spans="1:9" x14ac:dyDescent="0.25">
      <c r="A8" s="17" t="s">
        <v>127</v>
      </c>
      <c r="B8" s="18" t="s">
        <v>123</v>
      </c>
      <c r="C8" s="19">
        <v>12</v>
      </c>
      <c r="D8" s="20">
        <v>2</v>
      </c>
      <c r="E8" s="21">
        <f t="shared" si="0"/>
        <v>24</v>
      </c>
      <c r="F8" s="22"/>
      <c r="G8" s="23"/>
      <c r="H8" s="24"/>
      <c r="I8" s="81"/>
    </row>
    <row r="9" spans="1:9" ht="24" x14ac:dyDescent="0.25">
      <c r="A9" s="17" t="s">
        <v>320</v>
      </c>
      <c r="B9" s="18" t="s">
        <v>321</v>
      </c>
      <c r="C9" s="19">
        <v>16</v>
      </c>
      <c r="D9" s="20">
        <v>1</v>
      </c>
      <c r="E9" s="21">
        <f t="shared" si="0"/>
        <v>16</v>
      </c>
      <c r="F9" s="22"/>
      <c r="G9" s="23"/>
      <c r="H9" s="24"/>
      <c r="I9" s="81"/>
    </row>
    <row r="10" spans="1:9" ht="24.75" thickBot="1" x14ac:dyDescent="0.3">
      <c r="A10" s="39" t="s">
        <v>322</v>
      </c>
      <c r="B10" s="40" t="s">
        <v>323</v>
      </c>
      <c r="C10" s="60">
        <v>16</v>
      </c>
      <c r="D10" s="42">
        <v>2</v>
      </c>
      <c r="E10" s="43">
        <f t="shared" si="0"/>
        <v>32</v>
      </c>
      <c r="F10" s="44"/>
      <c r="G10" s="45"/>
      <c r="H10" s="46"/>
      <c r="I10" s="82"/>
    </row>
    <row r="11" spans="1:9" s="4" customFormat="1" ht="13.5" thickBot="1" x14ac:dyDescent="0.25">
      <c r="A11" s="53"/>
      <c r="B11" s="54" t="s">
        <v>10</v>
      </c>
      <c r="C11" s="61" t="s">
        <v>1</v>
      </c>
      <c r="D11" s="62">
        <f>SUM(D5:D10)</f>
        <v>8</v>
      </c>
      <c r="E11" s="63">
        <f>SUM(E5:E10)</f>
        <v>132</v>
      </c>
      <c r="F11" s="64"/>
      <c r="G11" s="65"/>
      <c r="H11" s="66"/>
      <c r="I11" s="83"/>
    </row>
    <row r="12" spans="1:9" ht="24" x14ac:dyDescent="0.25">
      <c r="A12" s="47">
        <v>2</v>
      </c>
      <c r="B12" s="48" t="s">
        <v>141</v>
      </c>
      <c r="C12" s="48"/>
      <c r="D12" s="48"/>
      <c r="E12" s="49"/>
      <c r="F12" s="50"/>
      <c r="G12" s="51"/>
      <c r="H12" s="52"/>
      <c r="I12" s="84"/>
    </row>
    <row r="13" spans="1:9" ht="24" x14ac:dyDescent="0.25">
      <c r="A13" s="17" t="s">
        <v>14</v>
      </c>
      <c r="B13" s="18" t="s">
        <v>142</v>
      </c>
      <c r="C13" s="19">
        <v>24</v>
      </c>
      <c r="D13" s="20">
        <v>1</v>
      </c>
      <c r="E13" s="21">
        <f>C13*D13</f>
        <v>24</v>
      </c>
      <c r="F13" s="22"/>
      <c r="G13" s="23"/>
      <c r="H13" s="24"/>
      <c r="I13" s="81"/>
    </row>
    <row r="14" spans="1:9" ht="24" x14ac:dyDescent="0.25">
      <c r="A14" s="17" t="s">
        <v>15</v>
      </c>
      <c r="B14" s="18" t="s">
        <v>267</v>
      </c>
      <c r="C14" s="19">
        <v>15</v>
      </c>
      <c r="D14" s="20">
        <v>1</v>
      </c>
      <c r="E14" s="21">
        <f t="shared" ref="E14:E36" si="1">C14*D14</f>
        <v>15</v>
      </c>
      <c r="F14" s="22"/>
      <c r="G14" s="23"/>
      <c r="H14" s="24"/>
      <c r="I14" s="81"/>
    </row>
    <row r="15" spans="1:9" ht="24" x14ac:dyDescent="0.25">
      <c r="A15" s="17" t="s">
        <v>16</v>
      </c>
      <c r="B15" s="18" t="s">
        <v>268</v>
      </c>
      <c r="C15" s="19">
        <v>12</v>
      </c>
      <c r="D15" s="20">
        <v>1</v>
      </c>
      <c r="E15" s="21">
        <f t="shared" si="1"/>
        <v>12</v>
      </c>
      <c r="F15" s="22"/>
      <c r="G15" s="23"/>
      <c r="H15" s="24"/>
      <c r="I15" s="81"/>
    </row>
    <row r="16" spans="1:9" ht="24" x14ac:dyDescent="0.25">
      <c r="A16" s="17" t="s">
        <v>17</v>
      </c>
      <c r="B16" s="18" t="s">
        <v>269</v>
      </c>
      <c r="C16" s="19">
        <v>18</v>
      </c>
      <c r="D16" s="20">
        <v>3</v>
      </c>
      <c r="E16" s="21">
        <f t="shared" si="1"/>
        <v>54</v>
      </c>
      <c r="F16" s="22"/>
      <c r="G16" s="23"/>
      <c r="H16" s="24"/>
      <c r="I16" s="81"/>
    </row>
    <row r="17" spans="1:9" ht="24" x14ac:dyDescent="0.25">
      <c r="A17" s="17" t="s">
        <v>18</v>
      </c>
      <c r="B17" s="18" t="s">
        <v>143</v>
      </c>
      <c r="C17" s="19">
        <v>12</v>
      </c>
      <c r="D17" s="20">
        <v>1</v>
      </c>
      <c r="E17" s="21">
        <f t="shared" si="1"/>
        <v>12</v>
      </c>
      <c r="F17" s="22"/>
      <c r="G17" s="23"/>
      <c r="H17" s="24"/>
      <c r="I17" s="81"/>
    </row>
    <row r="18" spans="1:9" x14ac:dyDescent="0.25">
      <c r="A18" s="17" t="s">
        <v>19</v>
      </c>
      <c r="B18" s="18" t="s">
        <v>144</v>
      </c>
      <c r="C18" s="19">
        <v>12</v>
      </c>
      <c r="D18" s="20">
        <v>1</v>
      </c>
      <c r="E18" s="21">
        <f t="shared" si="1"/>
        <v>12</v>
      </c>
      <c r="F18" s="22"/>
      <c r="G18" s="23"/>
      <c r="H18" s="24"/>
      <c r="I18" s="81"/>
    </row>
    <row r="19" spans="1:9" x14ac:dyDescent="0.25">
      <c r="A19" s="17" t="s">
        <v>20</v>
      </c>
      <c r="B19" s="18" t="s">
        <v>145</v>
      </c>
      <c r="C19" s="19">
        <v>12</v>
      </c>
      <c r="D19" s="20">
        <v>1</v>
      </c>
      <c r="E19" s="21">
        <f t="shared" si="1"/>
        <v>12</v>
      </c>
      <c r="F19" s="22"/>
      <c r="G19" s="23"/>
      <c r="H19" s="24"/>
      <c r="I19" s="81"/>
    </row>
    <row r="20" spans="1:9" x14ac:dyDescent="0.25">
      <c r="A20" s="17" t="s">
        <v>21</v>
      </c>
      <c r="B20" s="18" t="s">
        <v>6</v>
      </c>
      <c r="C20" s="19">
        <v>36</v>
      </c>
      <c r="D20" s="20">
        <v>1</v>
      </c>
      <c r="E20" s="21">
        <f t="shared" si="1"/>
        <v>36</v>
      </c>
      <c r="F20" s="22"/>
      <c r="G20" s="23"/>
      <c r="H20" s="24"/>
      <c r="I20" s="81"/>
    </row>
    <row r="21" spans="1:9" ht="24" x14ac:dyDescent="0.25">
      <c r="A21" s="17" t="s">
        <v>22</v>
      </c>
      <c r="B21" s="18" t="s">
        <v>146</v>
      </c>
      <c r="C21" s="19">
        <v>30</v>
      </c>
      <c r="D21" s="20">
        <v>1</v>
      </c>
      <c r="E21" s="21">
        <f t="shared" si="1"/>
        <v>30</v>
      </c>
      <c r="F21" s="22"/>
      <c r="G21" s="23"/>
      <c r="H21" s="24"/>
      <c r="I21" s="81"/>
    </row>
    <row r="22" spans="1:9" x14ac:dyDescent="0.25">
      <c r="A22" s="17" t="s">
        <v>23</v>
      </c>
      <c r="B22" s="18" t="s">
        <v>147</v>
      </c>
      <c r="C22" s="19">
        <v>24</v>
      </c>
      <c r="D22" s="20">
        <v>1</v>
      </c>
      <c r="E22" s="21">
        <f t="shared" si="1"/>
        <v>24</v>
      </c>
      <c r="F22" s="22"/>
      <c r="G22" s="23"/>
      <c r="H22" s="24"/>
      <c r="I22" s="81"/>
    </row>
    <row r="23" spans="1:9" ht="24" x14ac:dyDescent="0.25">
      <c r="A23" s="17" t="s">
        <v>24</v>
      </c>
      <c r="B23" s="18" t="s">
        <v>261</v>
      </c>
      <c r="C23" s="19">
        <v>12</v>
      </c>
      <c r="D23" s="20">
        <v>1</v>
      </c>
      <c r="E23" s="21">
        <f t="shared" si="1"/>
        <v>12</v>
      </c>
      <c r="F23" s="22"/>
      <c r="G23" s="23"/>
      <c r="H23" s="24"/>
      <c r="I23" s="81"/>
    </row>
    <row r="24" spans="1:9" x14ac:dyDescent="0.25">
      <c r="A24" s="17" t="s">
        <v>25</v>
      </c>
      <c r="B24" s="18" t="s">
        <v>148</v>
      </c>
      <c r="C24" s="19">
        <v>12</v>
      </c>
      <c r="D24" s="20">
        <v>6</v>
      </c>
      <c r="E24" s="21">
        <f t="shared" si="1"/>
        <v>72</v>
      </c>
      <c r="F24" s="22"/>
      <c r="G24" s="23"/>
      <c r="H24" s="24"/>
      <c r="I24" s="81"/>
    </row>
    <row r="25" spans="1:9" x14ac:dyDescent="0.25">
      <c r="A25" s="17" t="s">
        <v>26</v>
      </c>
      <c r="B25" s="18" t="s">
        <v>149</v>
      </c>
      <c r="C25" s="19">
        <v>12</v>
      </c>
      <c r="D25" s="20">
        <v>2</v>
      </c>
      <c r="E25" s="21">
        <f t="shared" si="1"/>
        <v>24</v>
      </c>
      <c r="F25" s="22"/>
      <c r="G25" s="23"/>
      <c r="H25" s="24"/>
      <c r="I25" s="81"/>
    </row>
    <row r="26" spans="1:9" x14ac:dyDescent="0.25">
      <c r="A26" s="17" t="s">
        <v>27</v>
      </c>
      <c r="B26" s="18" t="s">
        <v>150</v>
      </c>
      <c r="C26" s="19">
        <v>12</v>
      </c>
      <c r="D26" s="20">
        <v>1</v>
      </c>
      <c r="E26" s="21">
        <f t="shared" si="1"/>
        <v>12</v>
      </c>
      <c r="F26" s="22"/>
      <c r="G26" s="23"/>
      <c r="H26" s="24"/>
      <c r="I26" s="81"/>
    </row>
    <row r="27" spans="1:9" x14ac:dyDescent="0.25">
      <c r="A27" s="17" t="s">
        <v>28</v>
      </c>
      <c r="B27" s="18" t="s">
        <v>179</v>
      </c>
      <c r="C27" s="19">
        <v>18</v>
      </c>
      <c r="D27" s="20">
        <v>1</v>
      </c>
      <c r="E27" s="21">
        <f t="shared" si="1"/>
        <v>18</v>
      </c>
      <c r="F27" s="22"/>
      <c r="G27" s="23"/>
      <c r="H27" s="24"/>
      <c r="I27" s="81"/>
    </row>
    <row r="28" spans="1:9" ht="24" x14ac:dyDescent="0.25">
      <c r="A28" s="17" t="s">
        <v>29</v>
      </c>
      <c r="B28" s="18" t="s">
        <v>180</v>
      </c>
      <c r="C28" s="19">
        <v>12</v>
      </c>
      <c r="D28" s="20">
        <v>1</v>
      </c>
      <c r="E28" s="21">
        <f t="shared" si="1"/>
        <v>12</v>
      </c>
      <c r="F28" s="22"/>
      <c r="G28" s="23"/>
      <c r="H28" s="24"/>
      <c r="I28" s="81"/>
    </row>
    <row r="29" spans="1:9" x14ac:dyDescent="0.25">
      <c r="A29" s="17" t="s">
        <v>30</v>
      </c>
      <c r="B29" s="18" t="s">
        <v>181</v>
      </c>
      <c r="C29" s="19">
        <v>100</v>
      </c>
      <c r="D29" s="20">
        <v>1</v>
      </c>
      <c r="E29" s="21">
        <f t="shared" si="1"/>
        <v>100</v>
      </c>
      <c r="F29" s="22"/>
      <c r="G29" s="23"/>
      <c r="H29" s="24"/>
      <c r="I29" s="81"/>
    </row>
    <row r="30" spans="1:9" ht="24" x14ac:dyDescent="0.25">
      <c r="A30" s="17" t="s">
        <v>31</v>
      </c>
      <c r="B30" s="18" t="s">
        <v>182</v>
      </c>
      <c r="C30" s="19">
        <v>48</v>
      </c>
      <c r="D30" s="20">
        <v>1</v>
      </c>
      <c r="E30" s="21">
        <f t="shared" si="1"/>
        <v>48</v>
      </c>
      <c r="F30" s="22"/>
      <c r="G30" s="23"/>
      <c r="H30" s="24"/>
      <c r="I30" s="81"/>
    </row>
    <row r="31" spans="1:9" ht="24" x14ac:dyDescent="0.25">
      <c r="A31" s="17" t="s">
        <v>32</v>
      </c>
      <c r="B31" s="18" t="s">
        <v>151</v>
      </c>
      <c r="C31" s="19">
        <v>12</v>
      </c>
      <c r="D31" s="20">
        <v>1</v>
      </c>
      <c r="E31" s="21">
        <f t="shared" si="1"/>
        <v>12</v>
      </c>
      <c r="F31" s="22"/>
      <c r="G31" s="23"/>
      <c r="H31" s="24"/>
      <c r="I31" s="81"/>
    </row>
    <row r="32" spans="1:9" x14ac:dyDescent="0.25">
      <c r="A32" s="17" t="s">
        <v>2</v>
      </c>
      <c r="B32" s="18" t="s">
        <v>7</v>
      </c>
      <c r="C32" s="19">
        <v>60</v>
      </c>
      <c r="D32" s="20">
        <v>1</v>
      </c>
      <c r="E32" s="21">
        <f t="shared" si="1"/>
        <v>60</v>
      </c>
      <c r="F32" s="22"/>
      <c r="G32" s="23"/>
      <c r="H32" s="24"/>
      <c r="I32" s="81"/>
    </row>
    <row r="33" spans="1:9" x14ac:dyDescent="0.25">
      <c r="A33" s="17" t="s">
        <v>3</v>
      </c>
      <c r="B33" s="18" t="s">
        <v>5</v>
      </c>
      <c r="C33" s="19">
        <v>18</v>
      </c>
      <c r="D33" s="20">
        <v>1</v>
      </c>
      <c r="E33" s="21">
        <f t="shared" si="1"/>
        <v>18</v>
      </c>
      <c r="F33" s="22"/>
      <c r="G33" s="23"/>
      <c r="H33" s="24"/>
      <c r="I33" s="81"/>
    </row>
    <row r="34" spans="1:9" ht="24" x14ac:dyDescent="0.25">
      <c r="A34" s="17" t="s">
        <v>4</v>
      </c>
      <c r="B34" s="18" t="s">
        <v>152</v>
      </c>
      <c r="C34" s="19">
        <v>15</v>
      </c>
      <c r="D34" s="20">
        <v>1</v>
      </c>
      <c r="E34" s="21">
        <f t="shared" si="1"/>
        <v>15</v>
      </c>
      <c r="F34" s="22"/>
      <c r="G34" s="23"/>
      <c r="H34" s="24"/>
      <c r="I34" s="81"/>
    </row>
    <row r="35" spans="1:9" x14ac:dyDescent="0.25">
      <c r="A35" s="17" t="s">
        <v>8</v>
      </c>
      <c r="B35" s="18" t="s">
        <v>153</v>
      </c>
      <c r="C35" s="19">
        <v>18</v>
      </c>
      <c r="D35" s="20">
        <v>2</v>
      </c>
      <c r="E35" s="21">
        <f t="shared" si="1"/>
        <v>36</v>
      </c>
      <c r="F35" s="22"/>
      <c r="G35" s="23"/>
      <c r="H35" s="24"/>
      <c r="I35" s="81"/>
    </row>
    <row r="36" spans="1:9" ht="15.75" thickBot="1" x14ac:dyDescent="0.3">
      <c r="A36" s="39" t="s">
        <v>324</v>
      </c>
      <c r="B36" s="40" t="s">
        <v>123</v>
      </c>
      <c r="C36" s="60">
        <v>12</v>
      </c>
      <c r="D36" s="42">
        <v>2</v>
      </c>
      <c r="E36" s="43">
        <f t="shared" si="1"/>
        <v>24</v>
      </c>
      <c r="F36" s="44"/>
      <c r="G36" s="45"/>
      <c r="H36" s="46"/>
      <c r="I36" s="82"/>
    </row>
    <row r="37" spans="1:9" s="4" customFormat="1" ht="13.5" thickBot="1" x14ac:dyDescent="0.25">
      <c r="A37" s="53"/>
      <c r="B37" s="54" t="s">
        <v>10</v>
      </c>
      <c r="C37" s="61" t="s">
        <v>1</v>
      </c>
      <c r="D37" s="62">
        <f>SUM(D13:D36)</f>
        <v>34</v>
      </c>
      <c r="E37" s="63">
        <f>SUM(E13:E36)</f>
        <v>694</v>
      </c>
      <c r="F37" s="64"/>
      <c r="G37" s="65"/>
      <c r="H37" s="66"/>
      <c r="I37" s="83"/>
    </row>
    <row r="38" spans="1:9" x14ac:dyDescent="0.25">
      <c r="A38" s="47">
        <v>3</v>
      </c>
      <c r="B38" s="48" t="s">
        <v>154</v>
      </c>
      <c r="C38" s="48"/>
      <c r="D38" s="48"/>
      <c r="E38" s="49"/>
      <c r="F38" s="50"/>
      <c r="G38" s="51"/>
      <c r="H38" s="52"/>
      <c r="I38" s="85"/>
    </row>
    <row r="39" spans="1:9" x14ac:dyDescent="0.25">
      <c r="A39" s="17" t="s">
        <v>33</v>
      </c>
      <c r="B39" s="18" t="s">
        <v>155</v>
      </c>
      <c r="C39" s="19">
        <v>15</v>
      </c>
      <c r="D39" s="20">
        <v>1</v>
      </c>
      <c r="E39" s="21">
        <f>C39*D39</f>
        <v>15</v>
      </c>
      <c r="F39" s="22"/>
      <c r="G39" s="23"/>
      <c r="H39" s="24"/>
      <c r="I39" s="81"/>
    </row>
    <row r="40" spans="1:9" x14ac:dyDescent="0.25">
      <c r="A40" s="17" t="s">
        <v>34</v>
      </c>
      <c r="B40" s="18" t="s">
        <v>156</v>
      </c>
      <c r="C40" s="19">
        <v>12</v>
      </c>
      <c r="D40" s="20">
        <v>1</v>
      </c>
      <c r="E40" s="21">
        <f t="shared" ref="E40:E45" si="2">C40*D40</f>
        <v>12</v>
      </c>
      <c r="F40" s="22"/>
      <c r="G40" s="23"/>
      <c r="H40" s="24"/>
      <c r="I40" s="81"/>
    </row>
    <row r="41" spans="1:9" x14ac:dyDescent="0.25">
      <c r="A41" s="17" t="s">
        <v>35</v>
      </c>
      <c r="B41" s="18" t="s">
        <v>183</v>
      </c>
      <c r="C41" s="19">
        <v>18</v>
      </c>
      <c r="D41" s="20">
        <v>2</v>
      </c>
      <c r="E41" s="21">
        <f t="shared" si="2"/>
        <v>36</v>
      </c>
      <c r="F41" s="22"/>
      <c r="G41" s="23"/>
      <c r="H41" s="24"/>
      <c r="I41" s="81"/>
    </row>
    <row r="42" spans="1:9" x14ac:dyDescent="0.25">
      <c r="A42" s="17" t="s">
        <v>36</v>
      </c>
      <c r="B42" s="18" t="s">
        <v>184</v>
      </c>
      <c r="C42" s="19">
        <v>15</v>
      </c>
      <c r="D42" s="20">
        <v>1</v>
      </c>
      <c r="E42" s="21">
        <f t="shared" si="2"/>
        <v>15</v>
      </c>
      <c r="F42" s="22"/>
      <c r="G42" s="23"/>
      <c r="H42" s="24"/>
      <c r="I42" s="81"/>
    </row>
    <row r="43" spans="1:9" x14ac:dyDescent="0.25">
      <c r="A43" s="17" t="s">
        <v>37</v>
      </c>
      <c r="B43" s="18" t="s">
        <v>185</v>
      </c>
      <c r="C43" s="19">
        <v>18</v>
      </c>
      <c r="D43" s="20">
        <v>1</v>
      </c>
      <c r="E43" s="21">
        <f t="shared" si="2"/>
        <v>18</v>
      </c>
      <c r="F43" s="22"/>
      <c r="G43" s="23"/>
      <c r="H43" s="24"/>
      <c r="I43" s="81"/>
    </row>
    <row r="44" spans="1:9" x14ac:dyDescent="0.25">
      <c r="A44" s="17" t="s">
        <v>38</v>
      </c>
      <c r="B44" s="18" t="s">
        <v>186</v>
      </c>
      <c r="C44" s="19">
        <v>12</v>
      </c>
      <c r="D44" s="20">
        <v>1</v>
      </c>
      <c r="E44" s="21">
        <f t="shared" si="2"/>
        <v>12</v>
      </c>
      <c r="F44" s="22"/>
      <c r="G44" s="23"/>
      <c r="H44" s="24"/>
      <c r="I44" s="81"/>
    </row>
    <row r="45" spans="1:9" ht="24.75" thickBot="1" x14ac:dyDescent="0.3">
      <c r="A45" s="39" t="s">
        <v>124</v>
      </c>
      <c r="B45" s="40" t="s">
        <v>128</v>
      </c>
      <c r="C45" s="60">
        <v>12</v>
      </c>
      <c r="D45" s="42">
        <v>1</v>
      </c>
      <c r="E45" s="43">
        <f t="shared" si="2"/>
        <v>12</v>
      </c>
      <c r="F45" s="44"/>
      <c r="G45" s="45"/>
      <c r="H45" s="46"/>
      <c r="I45" s="82"/>
    </row>
    <row r="46" spans="1:9" s="4" customFormat="1" ht="13.5" thickBot="1" x14ac:dyDescent="0.25">
      <c r="A46" s="53"/>
      <c r="B46" s="54" t="s">
        <v>10</v>
      </c>
      <c r="C46" s="61" t="s">
        <v>1</v>
      </c>
      <c r="D46" s="62">
        <f t="shared" ref="D46:E46" si="3">SUM(D39:D45)</f>
        <v>8</v>
      </c>
      <c r="E46" s="63">
        <f t="shared" si="3"/>
        <v>120</v>
      </c>
      <c r="F46" s="64"/>
      <c r="G46" s="65"/>
      <c r="H46" s="66"/>
      <c r="I46" s="83"/>
    </row>
    <row r="47" spans="1:9" x14ac:dyDescent="0.25">
      <c r="A47" s="47">
        <v>4</v>
      </c>
      <c r="B47" s="48" t="s">
        <v>9</v>
      </c>
      <c r="C47" s="48"/>
      <c r="D47" s="48"/>
      <c r="E47" s="49"/>
      <c r="F47" s="50"/>
      <c r="G47" s="51"/>
      <c r="H47" s="52"/>
      <c r="I47" s="85"/>
    </row>
    <row r="48" spans="1:9" x14ac:dyDescent="0.25">
      <c r="A48" s="17" t="s">
        <v>39</v>
      </c>
      <c r="B48" s="18" t="s">
        <v>187</v>
      </c>
      <c r="C48" s="19">
        <v>15</v>
      </c>
      <c r="D48" s="20">
        <v>1</v>
      </c>
      <c r="E48" s="21">
        <f>C48*D48</f>
        <v>15</v>
      </c>
      <c r="F48" s="22"/>
      <c r="G48" s="23"/>
      <c r="H48" s="24"/>
      <c r="I48" s="81"/>
    </row>
    <row r="49" spans="1:9" ht="24" x14ac:dyDescent="0.25">
      <c r="A49" s="17" t="s">
        <v>40</v>
      </c>
      <c r="B49" s="18" t="s">
        <v>188</v>
      </c>
      <c r="C49" s="19">
        <v>12</v>
      </c>
      <c r="D49" s="20">
        <v>1</v>
      </c>
      <c r="E49" s="21">
        <f t="shared" ref="E49:E60" si="4">C49*D49</f>
        <v>12</v>
      </c>
      <c r="F49" s="22"/>
      <c r="G49" s="23"/>
      <c r="H49" s="24"/>
      <c r="I49" s="81"/>
    </row>
    <row r="50" spans="1:9" x14ac:dyDescent="0.25">
      <c r="A50" s="17" t="s">
        <v>41</v>
      </c>
      <c r="B50" s="18" t="s">
        <v>189</v>
      </c>
      <c r="C50" s="19">
        <v>24</v>
      </c>
      <c r="D50" s="20">
        <v>1</v>
      </c>
      <c r="E50" s="21">
        <f t="shared" si="4"/>
        <v>24</v>
      </c>
      <c r="F50" s="22"/>
      <c r="G50" s="23"/>
      <c r="H50" s="24"/>
      <c r="I50" s="81"/>
    </row>
    <row r="51" spans="1:9" x14ac:dyDescent="0.25">
      <c r="A51" s="17" t="s">
        <v>42</v>
      </c>
      <c r="B51" s="18" t="s">
        <v>190</v>
      </c>
      <c r="C51" s="19">
        <v>18</v>
      </c>
      <c r="D51" s="20">
        <v>1</v>
      </c>
      <c r="E51" s="21">
        <f t="shared" si="4"/>
        <v>18</v>
      </c>
      <c r="F51" s="22"/>
      <c r="G51" s="23"/>
      <c r="H51" s="24"/>
      <c r="I51" s="81"/>
    </row>
    <row r="52" spans="1:9" ht="24" x14ac:dyDescent="0.25">
      <c r="A52" s="17" t="s">
        <v>43</v>
      </c>
      <c r="B52" s="18" t="s">
        <v>191</v>
      </c>
      <c r="C52" s="19">
        <v>12</v>
      </c>
      <c r="D52" s="20">
        <v>1</v>
      </c>
      <c r="E52" s="21">
        <f t="shared" si="4"/>
        <v>12</v>
      </c>
      <c r="F52" s="22"/>
      <c r="G52" s="23"/>
      <c r="H52" s="24"/>
      <c r="I52" s="81"/>
    </row>
    <row r="53" spans="1:9" x14ac:dyDescent="0.25">
      <c r="A53" s="17" t="s">
        <v>44</v>
      </c>
      <c r="B53" s="18" t="s">
        <v>192</v>
      </c>
      <c r="C53" s="19">
        <v>12</v>
      </c>
      <c r="D53" s="20">
        <v>2</v>
      </c>
      <c r="E53" s="21">
        <f t="shared" si="4"/>
        <v>24</v>
      </c>
      <c r="F53" s="22"/>
      <c r="G53" s="23"/>
      <c r="H53" s="24"/>
      <c r="I53" s="81"/>
    </row>
    <row r="54" spans="1:9" ht="24" x14ac:dyDescent="0.25">
      <c r="A54" s="17" t="s">
        <v>45</v>
      </c>
      <c r="B54" s="18" t="s">
        <v>157</v>
      </c>
      <c r="C54" s="19">
        <v>12</v>
      </c>
      <c r="D54" s="20">
        <v>4</v>
      </c>
      <c r="E54" s="21">
        <f t="shared" si="4"/>
        <v>48</v>
      </c>
      <c r="F54" s="22"/>
      <c r="G54" s="23"/>
      <c r="H54" s="24"/>
      <c r="I54" s="81"/>
    </row>
    <row r="55" spans="1:9" ht="24" x14ac:dyDescent="0.25">
      <c r="A55" s="17" t="s">
        <v>46</v>
      </c>
      <c r="B55" s="18" t="s">
        <v>193</v>
      </c>
      <c r="C55" s="19">
        <v>12</v>
      </c>
      <c r="D55" s="20">
        <v>2</v>
      </c>
      <c r="E55" s="21">
        <f t="shared" si="4"/>
        <v>24</v>
      </c>
      <c r="F55" s="22"/>
      <c r="G55" s="23"/>
      <c r="H55" s="24"/>
      <c r="I55" s="81"/>
    </row>
    <row r="56" spans="1:9" x14ac:dyDescent="0.25">
      <c r="A56" s="17" t="s">
        <v>47</v>
      </c>
      <c r="B56" s="18" t="s">
        <v>194</v>
      </c>
      <c r="C56" s="19">
        <v>12</v>
      </c>
      <c r="D56" s="20">
        <v>1</v>
      </c>
      <c r="E56" s="21">
        <f t="shared" si="4"/>
        <v>12</v>
      </c>
      <c r="F56" s="22"/>
      <c r="G56" s="23"/>
      <c r="H56" s="24"/>
      <c r="I56" s="81"/>
    </row>
    <row r="57" spans="1:9" x14ac:dyDescent="0.25">
      <c r="A57" s="17" t="s">
        <v>48</v>
      </c>
      <c r="B57" s="18" t="s">
        <v>195</v>
      </c>
      <c r="C57" s="19">
        <v>18</v>
      </c>
      <c r="D57" s="20">
        <v>1</v>
      </c>
      <c r="E57" s="21">
        <f t="shared" si="4"/>
        <v>18</v>
      </c>
      <c r="F57" s="22"/>
      <c r="G57" s="23"/>
      <c r="H57" s="24"/>
      <c r="I57" s="81"/>
    </row>
    <row r="58" spans="1:9" x14ac:dyDescent="0.25">
      <c r="A58" s="17" t="s">
        <v>125</v>
      </c>
      <c r="B58" s="18" t="s">
        <v>123</v>
      </c>
      <c r="C58" s="19">
        <v>12</v>
      </c>
      <c r="D58" s="20">
        <v>3</v>
      </c>
      <c r="E58" s="21">
        <f t="shared" si="4"/>
        <v>36</v>
      </c>
      <c r="F58" s="22"/>
      <c r="G58" s="23"/>
      <c r="H58" s="24"/>
      <c r="I58" s="81"/>
    </row>
    <row r="59" spans="1:9" ht="24" x14ac:dyDescent="0.25">
      <c r="A59" s="17" t="s">
        <v>129</v>
      </c>
      <c r="B59" s="18" t="s">
        <v>196</v>
      </c>
      <c r="C59" s="19">
        <v>12</v>
      </c>
      <c r="D59" s="20">
        <v>1</v>
      </c>
      <c r="E59" s="21">
        <f t="shared" si="4"/>
        <v>12</v>
      </c>
      <c r="F59" s="22"/>
      <c r="G59" s="23"/>
      <c r="H59" s="24"/>
      <c r="I59" s="81"/>
    </row>
    <row r="60" spans="1:9" ht="24.75" thickBot="1" x14ac:dyDescent="0.3">
      <c r="A60" s="39" t="s">
        <v>130</v>
      </c>
      <c r="B60" s="40" t="s">
        <v>197</v>
      </c>
      <c r="C60" s="60">
        <v>12</v>
      </c>
      <c r="D60" s="42">
        <v>3</v>
      </c>
      <c r="E60" s="43">
        <f t="shared" si="4"/>
        <v>36</v>
      </c>
      <c r="F60" s="44"/>
      <c r="G60" s="45"/>
      <c r="H60" s="46"/>
      <c r="I60" s="82"/>
    </row>
    <row r="61" spans="1:9" s="4" customFormat="1" ht="13.5" thickBot="1" x14ac:dyDescent="0.25">
      <c r="A61" s="53"/>
      <c r="B61" s="54" t="s">
        <v>10</v>
      </c>
      <c r="C61" s="61" t="s">
        <v>1</v>
      </c>
      <c r="D61" s="62">
        <f t="shared" ref="D61:E61" si="5">SUM(D48:D60)</f>
        <v>22</v>
      </c>
      <c r="E61" s="63">
        <f t="shared" si="5"/>
        <v>291</v>
      </c>
      <c r="F61" s="64"/>
      <c r="G61" s="65"/>
      <c r="H61" s="66"/>
      <c r="I61" s="83"/>
    </row>
    <row r="62" spans="1:9" x14ac:dyDescent="0.25">
      <c r="A62" s="47">
        <v>5</v>
      </c>
      <c r="B62" s="48" t="s">
        <v>158</v>
      </c>
      <c r="C62" s="48"/>
      <c r="D62" s="48"/>
      <c r="E62" s="49"/>
      <c r="F62" s="50"/>
      <c r="G62" s="51"/>
      <c r="H62" s="52"/>
      <c r="I62" s="85"/>
    </row>
    <row r="63" spans="1:9" x14ac:dyDescent="0.25">
      <c r="A63" s="17" t="s">
        <v>49</v>
      </c>
      <c r="B63" s="18" t="s">
        <v>187</v>
      </c>
      <c r="C63" s="19">
        <v>15</v>
      </c>
      <c r="D63" s="20">
        <v>1</v>
      </c>
      <c r="E63" s="21">
        <f>C63*D63</f>
        <v>15</v>
      </c>
      <c r="F63" s="22"/>
      <c r="G63" s="23"/>
      <c r="H63" s="24"/>
      <c r="I63" s="81"/>
    </row>
    <row r="64" spans="1:9" ht="24" x14ac:dyDescent="0.25">
      <c r="A64" s="17" t="s">
        <v>50</v>
      </c>
      <c r="B64" s="18" t="s">
        <v>188</v>
      </c>
      <c r="C64" s="19">
        <v>12</v>
      </c>
      <c r="D64" s="20">
        <v>1</v>
      </c>
      <c r="E64" s="21">
        <f t="shared" ref="E64:E66" si="6">C64*D64</f>
        <v>12</v>
      </c>
      <c r="F64" s="22"/>
      <c r="G64" s="23"/>
      <c r="H64" s="24"/>
      <c r="I64" s="81"/>
    </row>
    <row r="65" spans="1:9" x14ac:dyDescent="0.25">
      <c r="A65" s="17" t="s">
        <v>51</v>
      </c>
      <c r="B65" s="18" t="s">
        <v>198</v>
      </c>
      <c r="C65" s="19">
        <v>18</v>
      </c>
      <c r="D65" s="20">
        <v>1</v>
      </c>
      <c r="E65" s="21">
        <f t="shared" si="6"/>
        <v>18</v>
      </c>
      <c r="F65" s="22"/>
      <c r="G65" s="23"/>
      <c r="H65" s="24"/>
      <c r="I65" s="81"/>
    </row>
    <row r="66" spans="1:9" ht="15.75" thickBot="1" x14ac:dyDescent="0.3">
      <c r="A66" s="39" t="s">
        <v>52</v>
      </c>
      <c r="B66" s="40" t="s">
        <v>198</v>
      </c>
      <c r="C66" s="60">
        <v>12</v>
      </c>
      <c r="D66" s="42">
        <v>1</v>
      </c>
      <c r="E66" s="43">
        <f t="shared" si="6"/>
        <v>12</v>
      </c>
      <c r="F66" s="44"/>
      <c r="G66" s="45"/>
      <c r="H66" s="46"/>
      <c r="I66" s="82"/>
    </row>
    <row r="67" spans="1:9" s="4" customFormat="1" ht="13.5" thickBot="1" x14ac:dyDescent="0.25">
      <c r="A67" s="53"/>
      <c r="B67" s="54" t="s">
        <v>10</v>
      </c>
      <c r="C67" s="61" t="s">
        <v>1</v>
      </c>
      <c r="D67" s="62">
        <f t="shared" ref="D67:E67" si="7">SUM(D63:D66)</f>
        <v>4</v>
      </c>
      <c r="E67" s="63">
        <f t="shared" si="7"/>
        <v>57</v>
      </c>
      <c r="F67" s="64"/>
      <c r="G67" s="65"/>
      <c r="H67" s="66"/>
      <c r="I67" s="83"/>
    </row>
    <row r="68" spans="1:9" x14ac:dyDescent="0.25">
      <c r="A68" s="47">
        <v>6</v>
      </c>
      <c r="B68" s="48" t="s">
        <v>159</v>
      </c>
      <c r="C68" s="48"/>
      <c r="D68" s="48"/>
      <c r="E68" s="49"/>
      <c r="F68" s="50"/>
      <c r="G68" s="51"/>
      <c r="H68" s="52"/>
      <c r="I68" s="85"/>
    </row>
    <row r="69" spans="1:9" x14ac:dyDescent="0.25">
      <c r="A69" s="17" t="s">
        <v>53</v>
      </c>
      <c r="B69" s="18" t="s">
        <v>199</v>
      </c>
      <c r="C69" s="19">
        <v>15</v>
      </c>
      <c r="D69" s="20">
        <v>1</v>
      </c>
      <c r="E69" s="21">
        <f>C69*D69</f>
        <v>15</v>
      </c>
      <c r="F69" s="22"/>
      <c r="G69" s="23"/>
      <c r="H69" s="24"/>
      <c r="I69" s="81"/>
    </row>
    <row r="70" spans="1:9" x14ac:dyDescent="0.25">
      <c r="A70" s="17" t="s">
        <v>54</v>
      </c>
      <c r="B70" s="18" t="s">
        <v>200</v>
      </c>
      <c r="C70" s="26"/>
      <c r="D70" s="20"/>
      <c r="E70" s="21">
        <f t="shared" ref="E70:E71" si="8">C70*D70</f>
        <v>0</v>
      </c>
      <c r="F70" s="22"/>
      <c r="G70" s="23"/>
      <c r="H70" s="24"/>
      <c r="I70" s="81"/>
    </row>
    <row r="71" spans="1:9" ht="15.75" thickBot="1" x14ac:dyDescent="0.3">
      <c r="A71" s="39" t="s">
        <v>126</v>
      </c>
      <c r="B71" s="40" t="s">
        <v>123</v>
      </c>
      <c r="C71" s="60">
        <v>12</v>
      </c>
      <c r="D71" s="42">
        <v>1</v>
      </c>
      <c r="E71" s="43">
        <f t="shared" si="8"/>
        <v>12</v>
      </c>
      <c r="F71" s="44"/>
      <c r="G71" s="45"/>
      <c r="H71" s="46"/>
      <c r="I71" s="82"/>
    </row>
    <row r="72" spans="1:9" s="4" customFormat="1" ht="13.5" thickBot="1" x14ac:dyDescent="0.25">
      <c r="A72" s="67"/>
      <c r="B72" s="54" t="s">
        <v>10</v>
      </c>
      <c r="C72" s="61" t="s">
        <v>1</v>
      </c>
      <c r="D72" s="62">
        <f t="shared" ref="D72:E72" si="9">SUM(D69:D71)</f>
        <v>2</v>
      </c>
      <c r="E72" s="63">
        <f t="shared" si="9"/>
        <v>27</v>
      </c>
      <c r="F72" s="64"/>
      <c r="G72" s="65"/>
      <c r="H72" s="66"/>
      <c r="I72" s="86"/>
    </row>
    <row r="73" spans="1:9" x14ac:dyDescent="0.25">
      <c r="A73" s="47">
        <v>7</v>
      </c>
      <c r="B73" s="48" t="s">
        <v>160</v>
      </c>
      <c r="C73" s="48"/>
      <c r="D73" s="48"/>
      <c r="E73" s="49"/>
      <c r="F73" s="50"/>
      <c r="G73" s="51"/>
      <c r="H73" s="52"/>
      <c r="I73" s="85"/>
    </row>
    <row r="74" spans="1:9" x14ac:dyDescent="0.25">
      <c r="A74" s="17" t="s">
        <v>55</v>
      </c>
      <c r="B74" s="18" t="s">
        <v>161</v>
      </c>
      <c r="C74" s="19">
        <v>12</v>
      </c>
      <c r="D74" s="20">
        <v>1</v>
      </c>
      <c r="E74" s="21">
        <f>C74*D74</f>
        <v>12</v>
      </c>
      <c r="F74" s="22"/>
      <c r="G74" s="23"/>
      <c r="H74" s="24"/>
      <c r="I74" s="81"/>
    </row>
    <row r="75" spans="1:9" ht="24" x14ac:dyDescent="0.25">
      <c r="A75" s="17" t="s">
        <v>56</v>
      </c>
      <c r="B75" s="18" t="s">
        <v>201</v>
      </c>
      <c r="C75" s="19">
        <v>12</v>
      </c>
      <c r="D75" s="20">
        <v>1</v>
      </c>
      <c r="E75" s="21">
        <f t="shared" ref="E75:E80" si="10">C75*D75</f>
        <v>12</v>
      </c>
      <c r="F75" s="22"/>
      <c r="G75" s="23"/>
      <c r="H75" s="24"/>
      <c r="I75" s="81"/>
    </row>
    <row r="76" spans="1:9" x14ac:dyDescent="0.25">
      <c r="A76" s="17" t="s">
        <v>57</v>
      </c>
      <c r="B76" s="18" t="s">
        <v>202</v>
      </c>
      <c r="C76" s="19">
        <v>12</v>
      </c>
      <c r="D76" s="20">
        <v>1</v>
      </c>
      <c r="E76" s="21">
        <f t="shared" si="10"/>
        <v>12</v>
      </c>
      <c r="F76" s="22"/>
      <c r="G76" s="23"/>
      <c r="H76" s="24"/>
      <c r="I76" s="81"/>
    </row>
    <row r="77" spans="1:9" ht="24" x14ac:dyDescent="0.25">
      <c r="A77" s="17" t="s">
        <v>58</v>
      </c>
      <c r="B77" s="18" t="s">
        <v>203</v>
      </c>
      <c r="C77" s="19">
        <v>12</v>
      </c>
      <c r="D77" s="20">
        <v>1</v>
      </c>
      <c r="E77" s="21">
        <f t="shared" si="10"/>
        <v>12</v>
      </c>
      <c r="F77" s="22"/>
      <c r="G77" s="23"/>
      <c r="H77" s="24"/>
      <c r="I77" s="81"/>
    </row>
    <row r="78" spans="1:9" x14ac:dyDescent="0.25">
      <c r="A78" s="17" t="s">
        <v>59</v>
      </c>
      <c r="B78" s="18" t="s">
        <v>204</v>
      </c>
      <c r="C78" s="19">
        <v>12</v>
      </c>
      <c r="D78" s="20">
        <v>1</v>
      </c>
      <c r="E78" s="21">
        <f t="shared" si="10"/>
        <v>12</v>
      </c>
      <c r="F78" s="22"/>
      <c r="G78" s="23"/>
      <c r="H78" s="24"/>
      <c r="I78" s="81"/>
    </row>
    <row r="79" spans="1:9" ht="24" x14ac:dyDescent="0.25">
      <c r="A79" s="17" t="s">
        <v>60</v>
      </c>
      <c r="B79" s="18" t="s">
        <v>205</v>
      </c>
      <c r="C79" s="19">
        <v>18</v>
      </c>
      <c r="D79" s="20">
        <v>1</v>
      </c>
      <c r="E79" s="21">
        <f t="shared" si="10"/>
        <v>18</v>
      </c>
      <c r="F79" s="22"/>
      <c r="G79" s="23"/>
      <c r="H79" s="24"/>
      <c r="I79" s="81"/>
    </row>
    <row r="80" spans="1:9" ht="15.75" thickBot="1" x14ac:dyDescent="0.3">
      <c r="A80" s="39" t="s">
        <v>61</v>
      </c>
      <c r="B80" s="40" t="s">
        <v>162</v>
      </c>
      <c r="C80" s="60">
        <v>18</v>
      </c>
      <c r="D80" s="42">
        <v>1</v>
      </c>
      <c r="E80" s="43">
        <f t="shared" si="10"/>
        <v>18</v>
      </c>
      <c r="F80" s="44"/>
      <c r="G80" s="45"/>
      <c r="H80" s="46"/>
      <c r="I80" s="82"/>
    </row>
    <row r="81" spans="1:9" s="4" customFormat="1" ht="13.5" thickBot="1" x14ac:dyDescent="0.25">
      <c r="A81" s="53"/>
      <c r="B81" s="54" t="s">
        <v>10</v>
      </c>
      <c r="C81" s="61" t="s">
        <v>1</v>
      </c>
      <c r="D81" s="62">
        <f t="shared" ref="D81:E81" si="11">SUM(D74:D80)</f>
        <v>7</v>
      </c>
      <c r="E81" s="63">
        <f t="shared" si="11"/>
        <v>96</v>
      </c>
      <c r="F81" s="64"/>
      <c r="G81" s="65"/>
      <c r="H81" s="66"/>
      <c r="I81" s="83"/>
    </row>
    <row r="82" spans="1:9" x14ac:dyDescent="0.25">
      <c r="A82" s="47">
        <v>8</v>
      </c>
      <c r="B82" s="48" t="s">
        <v>163</v>
      </c>
      <c r="C82" s="48"/>
      <c r="D82" s="48"/>
      <c r="E82" s="49"/>
      <c r="F82" s="50"/>
      <c r="G82" s="51"/>
      <c r="H82" s="52"/>
      <c r="I82" s="85"/>
    </row>
    <row r="83" spans="1:9" ht="24" x14ac:dyDescent="0.25">
      <c r="A83" s="17" t="s">
        <v>62</v>
      </c>
      <c r="B83" s="18" t="s">
        <v>164</v>
      </c>
      <c r="C83" s="26">
        <v>18</v>
      </c>
      <c r="D83" s="20">
        <v>1</v>
      </c>
      <c r="E83" s="21">
        <f>C83*D83</f>
        <v>18</v>
      </c>
      <c r="F83" s="22"/>
      <c r="G83" s="23"/>
      <c r="H83" s="24"/>
      <c r="I83" s="81"/>
    </row>
    <row r="84" spans="1:9" x14ac:dyDescent="0.25">
      <c r="A84" s="17" t="s">
        <v>63</v>
      </c>
      <c r="B84" s="18" t="s">
        <v>165</v>
      </c>
      <c r="C84" s="26">
        <v>18</v>
      </c>
      <c r="D84" s="20">
        <v>1</v>
      </c>
      <c r="E84" s="21">
        <f t="shared" ref="E84:E93" si="12">C84*D84</f>
        <v>18</v>
      </c>
      <c r="F84" s="22"/>
      <c r="G84" s="23"/>
      <c r="H84" s="24"/>
      <c r="I84" s="81"/>
    </row>
    <row r="85" spans="1:9" x14ac:dyDescent="0.25">
      <c r="A85" s="17" t="s">
        <v>64</v>
      </c>
      <c r="B85" s="18" t="s">
        <v>168</v>
      </c>
      <c r="C85" s="26">
        <v>15</v>
      </c>
      <c r="D85" s="20">
        <v>1</v>
      </c>
      <c r="E85" s="21">
        <f t="shared" si="12"/>
        <v>15</v>
      </c>
      <c r="F85" s="22"/>
      <c r="G85" s="23"/>
      <c r="H85" s="24"/>
      <c r="I85" s="81"/>
    </row>
    <row r="86" spans="1:9" ht="24" x14ac:dyDescent="0.25">
      <c r="A86" s="17" t="s">
        <v>65</v>
      </c>
      <c r="B86" s="18" t="s">
        <v>206</v>
      </c>
      <c r="C86" s="26">
        <v>12</v>
      </c>
      <c r="D86" s="20">
        <v>1</v>
      </c>
      <c r="E86" s="21">
        <f t="shared" si="12"/>
        <v>12</v>
      </c>
      <c r="F86" s="22"/>
      <c r="G86" s="23"/>
      <c r="H86" s="24"/>
      <c r="I86" s="81"/>
    </row>
    <row r="87" spans="1:9" ht="24" x14ac:dyDescent="0.25">
      <c r="A87" s="17" t="s">
        <v>66</v>
      </c>
      <c r="B87" s="18" t="s">
        <v>207</v>
      </c>
      <c r="C87" s="26">
        <v>12</v>
      </c>
      <c r="D87" s="20">
        <v>1</v>
      </c>
      <c r="E87" s="21">
        <f t="shared" si="12"/>
        <v>12</v>
      </c>
      <c r="F87" s="22"/>
      <c r="G87" s="23"/>
      <c r="H87" s="24"/>
      <c r="I87" s="81"/>
    </row>
    <row r="88" spans="1:9" ht="24" x14ac:dyDescent="0.25">
      <c r="A88" s="17" t="s">
        <v>67</v>
      </c>
      <c r="B88" s="18" t="s">
        <v>157</v>
      </c>
      <c r="C88" s="26">
        <v>12</v>
      </c>
      <c r="D88" s="20">
        <v>1</v>
      </c>
      <c r="E88" s="21">
        <f t="shared" si="12"/>
        <v>12</v>
      </c>
      <c r="F88" s="22"/>
      <c r="G88" s="23"/>
      <c r="H88" s="24"/>
      <c r="I88" s="81"/>
    </row>
    <row r="89" spans="1:9" x14ac:dyDescent="0.25">
      <c r="A89" s="17" t="s">
        <v>68</v>
      </c>
      <c r="B89" s="18" t="s">
        <v>208</v>
      </c>
      <c r="C89" s="26">
        <v>12</v>
      </c>
      <c r="D89" s="20">
        <v>4</v>
      </c>
      <c r="E89" s="21">
        <f t="shared" si="12"/>
        <v>48</v>
      </c>
      <c r="F89" s="22"/>
      <c r="G89" s="23"/>
      <c r="H89" s="24"/>
      <c r="I89" s="81"/>
    </row>
    <row r="90" spans="1:9" ht="24" x14ac:dyDescent="0.25">
      <c r="A90" s="17" t="s">
        <v>69</v>
      </c>
      <c r="B90" s="18" t="s">
        <v>209</v>
      </c>
      <c r="C90" s="26">
        <v>18</v>
      </c>
      <c r="D90" s="20">
        <v>1</v>
      </c>
      <c r="E90" s="21">
        <f t="shared" si="12"/>
        <v>18</v>
      </c>
      <c r="F90" s="22"/>
      <c r="G90" s="23"/>
      <c r="H90" s="24"/>
      <c r="I90" s="81"/>
    </row>
    <row r="91" spans="1:9" ht="24" x14ac:dyDescent="0.25">
      <c r="A91" s="17" t="s">
        <v>119</v>
      </c>
      <c r="B91" s="18" t="s">
        <v>166</v>
      </c>
      <c r="C91" s="26">
        <v>12</v>
      </c>
      <c r="D91" s="20">
        <v>3</v>
      </c>
      <c r="E91" s="21">
        <f t="shared" si="12"/>
        <v>36</v>
      </c>
      <c r="F91" s="22"/>
      <c r="G91" s="23"/>
      <c r="H91" s="24"/>
      <c r="I91" s="81"/>
    </row>
    <row r="92" spans="1:9" x14ac:dyDescent="0.25">
      <c r="A92" s="17" t="s">
        <v>120</v>
      </c>
      <c r="B92" s="18" t="s">
        <v>122</v>
      </c>
      <c r="C92" s="26">
        <v>12</v>
      </c>
      <c r="D92" s="20">
        <v>1</v>
      </c>
      <c r="E92" s="21">
        <f t="shared" si="12"/>
        <v>12</v>
      </c>
      <c r="F92" s="22"/>
      <c r="G92" s="23"/>
      <c r="H92" s="24"/>
      <c r="I92" s="81"/>
    </row>
    <row r="93" spans="1:9" ht="15.75" thickBot="1" x14ac:dyDescent="0.3">
      <c r="A93" s="39" t="s">
        <v>121</v>
      </c>
      <c r="B93" s="40" t="s">
        <v>123</v>
      </c>
      <c r="C93" s="60">
        <v>12</v>
      </c>
      <c r="D93" s="42">
        <v>1</v>
      </c>
      <c r="E93" s="43">
        <f t="shared" si="12"/>
        <v>12</v>
      </c>
      <c r="F93" s="44"/>
      <c r="G93" s="45"/>
      <c r="H93" s="46"/>
      <c r="I93" s="82"/>
    </row>
    <row r="94" spans="1:9" s="4" customFormat="1" ht="13.5" thickBot="1" x14ac:dyDescent="0.25">
      <c r="A94" s="67"/>
      <c r="B94" s="54" t="s">
        <v>10</v>
      </c>
      <c r="C94" s="61" t="s">
        <v>1</v>
      </c>
      <c r="D94" s="62">
        <f t="shared" ref="D94:E94" si="13">SUM(D83:D93)</f>
        <v>16</v>
      </c>
      <c r="E94" s="63">
        <f t="shared" si="13"/>
        <v>213</v>
      </c>
      <c r="F94" s="64"/>
      <c r="G94" s="65"/>
      <c r="H94" s="66"/>
      <c r="I94" s="86"/>
    </row>
    <row r="95" spans="1:9" x14ac:dyDescent="0.25">
      <c r="A95" s="47">
        <v>9</v>
      </c>
      <c r="B95" s="48" t="s">
        <v>232</v>
      </c>
      <c r="C95" s="48"/>
      <c r="D95" s="48"/>
      <c r="E95" s="49"/>
      <c r="F95" s="50"/>
      <c r="G95" s="51"/>
      <c r="H95" s="52"/>
      <c r="I95" s="85"/>
    </row>
    <row r="96" spans="1:9" x14ac:dyDescent="0.25">
      <c r="A96" s="17" t="s">
        <v>70</v>
      </c>
      <c r="B96" s="18" t="s">
        <v>210</v>
      </c>
      <c r="C96" s="26">
        <v>24</v>
      </c>
      <c r="D96" s="20">
        <v>1</v>
      </c>
      <c r="E96" s="21">
        <f>C96*D96</f>
        <v>24</v>
      </c>
      <c r="F96" s="22"/>
      <c r="G96" s="23"/>
      <c r="H96" s="24"/>
      <c r="I96" s="81"/>
    </row>
    <row r="97" spans="1:9" ht="24" x14ac:dyDescent="0.25">
      <c r="A97" s="17" t="s">
        <v>71</v>
      </c>
      <c r="B97" s="18" t="s">
        <v>211</v>
      </c>
      <c r="C97" s="26">
        <v>18</v>
      </c>
      <c r="D97" s="20">
        <v>1</v>
      </c>
      <c r="E97" s="21">
        <f t="shared" ref="E97:E109" si="14">C97*D97</f>
        <v>18</v>
      </c>
      <c r="F97" s="22"/>
      <c r="G97" s="23"/>
      <c r="H97" s="24"/>
      <c r="I97" s="81"/>
    </row>
    <row r="98" spans="1:9" x14ac:dyDescent="0.25">
      <c r="A98" s="17" t="s">
        <v>72</v>
      </c>
      <c r="B98" s="18" t="s">
        <v>168</v>
      </c>
      <c r="C98" s="26">
        <v>15</v>
      </c>
      <c r="D98" s="20">
        <v>1</v>
      </c>
      <c r="E98" s="21">
        <f t="shared" si="14"/>
        <v>15</v>
      </c>
      <c r="F98" s="22"/>
      <c r="G98" s="23"/>
      <c r="H98" s="24"/>
      <c r="I98" s="81"/>
    </row>
    <row r="99" spans="1:9" ht="24" x14ac:dyDescent="0.25">
      <c r="A99" s="17" t="s">
        <v>73</v>
      </c>
      <c r="B99" s="18" t="s">
        <v>169</v>
      </c>
      <c r="C99" s="26">
        <v>12</v>
      </c>
      <c r="D99" s="20">
        <v>1</v>
      </c>
      <c r="E99" s="21">
        <f t="shared" si="14"/>
        <v>12</v>
      </c>
      <c r="F99" s="22"/>
      <c r="G99" s="23"/>
      <c r="H99" s="24"/>
      <c r="I99" s="81"/>
    </row>
    <row r="100" spans="1:9" x14ac:dyDescent="0.25">
      <c r="A100" s="17" t="s">
        <v>74</v>
      </c>
      <c r="B100" s="18" t="s">
        <v>170</v>
      </c>
      <c r="C100" s="26">
        <v>18</v>
      </c>
      <c r="D100" s="20">
        <v>9</v>
      </c>
      <c r="E100" s="21">
        <f t="shared" si="14"/>
        <v>162</v>
      </c>
      <c r="F100" s="22"/>
      <c r="G100" s="23"/>
      <c r="H100" s="24"/>
      <c r="I100" s="81"/>
    </row>
    <row r="101" spans="1:9" x14ac:dyDescent="0.25">
      <c r="A101" s="17" t="s">
        <v>75</v>
      </c>
      <c r="B101" s="18" t="s">
        <v>171</v>
      </c>
      <c r="C101" s="26">
        <v>15</v>
      </c>
      <c r="D101" s="20">
        <v>1</v>
      </c>
      <c r="E101" s="21">
        <f t="shared" si="14"/>
        <v>15</v>
      </c>
      <c r="F101" s="22"/>
      <c r="G101" s="23"/>
      <c r="H101" s="24"/>
      <c r="I101" s="81"/>
    </row>
    <row r="102" spans="1:9" x14ac:dyDescent="0.25">
      <c r="A102" s="17" t="s">
        <v>76</v>
      </c>
      <c r="B102" s="18" t="s">
        <v>172</v>
      </c>
      <c r="C102" s="26">
        <v>15</v>
      </c>
      <c r="D102" s="20">
        <v>9</v>
      </c>
      <c r="E102" s="21">
        <f t="shared" si="14"/>
        <v>135</v>
      </c>
      <c r="F102" s="22"/>
      <c r="G102" s="23"/>
      <c r="H102" s="24"/>
      <c r="I102" s="81"/>
    </row>
    <row r="103" spans="1:9" x14ac:dyDescent="0.25">
      <c r="A103" s="17" t="s">
        <v>77</v>
      </c>
      <c r="B103" s="18" t="s">
        <v>212</v>
      </c>
      <c r="C103" s="26">
        <v>12</v>
      </c>
      <c r="D103" s="20">
        <v>16</v>
      </c>
      <c r="E103" s="21">
        <f t="shared" si="14"/>
        <v>192</v>
      </c>
      <c r="F103" s="22"/>
      <c r="G103" s="23"/>
      <c r="H103" s="24"/>
      <c r="I103" s="81"/>
    </row>
    <row r="104" spans="1:9" ht="24" x14ac:dyDescent="0.25">
      <c r="A104" s="17" t="s">
        <v>78</v>
      </c>
      <c r="B104" s="18" t="s">
        <v>157</v>
      </c>
      <c r="C104" s="26">
        <v>18</v>
      </c>
      <c r="D104" s="20">
        <v>1</v>
      </c>
      <c r="E104" s="21">
        <f t="shared" si="14"/>
        <v>18</v>
      </c>
      <c r="F104" s="22"/>
      <c r="G104" s="23"/>
      <c r="H104" s="24"/>
      <c r="I104" s="81"/>
    </row>
    <row r="105" spans="1:9" x14ac:dyDescent="0.25">
      <c r="A105" s="17" t="s">
        <v>79</v>
      </c>
      <c r="B105" s="18" t="s">
        <v>213</v>
      </c>
      <c r="C105" s="26">
        <v>60</v>
      </c>
      <c r="D105" s="20">
        <v>1</v>
      </c>
      <c r="E105" s="21">
        <f t="shared" si="14"/>
        <v>60</v>
      </c>
      <c r="F105" s="22"/>
      <c r="G105" s="23"/>
      <c r="H105" s="24"/>
      <c r="I105" s="81"/>
    </row>
    <row r="106" spans="1:9" x14ac:dyDescent="0.25">
      <c r="A106" s="17" t="s">
        <v>80</v>
      </c>
      <c r="B106" s="18" t="s">
        <v>213</v>
      </c>
      <c r="C106" s="26">
        <v>48</v>
      </c>
      <c r="D106" s="20">
        <v>2</v>
      </c>
      <c r="E106" s="21">
        <f t="shared" si="14"/>
        <v>96</v>
      </c>
      <c r="F106" s="22"/>
      <c r="G106" s="23"/>
      <c r="H106" s="24"/>
      <c r="I106" s="81"/>
    </row>
    <row r="107" spans="1:9" x14ac:dyDescent="0.25">
      <c r="A107" s="17" t="s">
        <v>81</v>
      </c>
      <c r="B107" s="18" t="s">
        <v>214</v>
      </c>
      <c r="C107" s="26">
        <v>12</v>
      </c>
      <c r="D107" s="20">
        <v>3</v>
      </c>
      <c r="E107" s="21">
        <f t="shared" si="14"/>
        <v>36</v>
      </c>
      <c r="F107" s="22"/>
      <c r="G107" s="23"/>
      <c r="H107" s="24"/>
      <c r="I107" s="81"/>
    </row>
    <row r="108" spans="1:9" ht="24" x14ac:dyDescent="0.25">
      <c r="A108" s="17" t="s">
        <v>82</v>
      </c>
      <c r="B108" s="18" t="s">
        <v>215</v>
      </c>
      <c r="C108" s="26">
        <v>18</v>
      </c>
      <c r="D108" s="20">
        <v>2</v>
      </c>
      <c r="E108" s="21">
        <f t="shared" si="14"/>
        <v>36</v>
      </c>
      <c r="F108" s="22"/>
      <c r="G108" s="23"/>
      <c r="H108" s="24"/>
      <c r="I108" s="81"/>
    </row>
    <row r="109" spans="1:9" ht="24.75" thickBot="1" x14ac:dyDescent="0.3">
      <c r="A109" s="39" t="s">
        <v>83</v>
      </c>
      <c r="B109" s="40" t="s">
        <v>216</v>
      </c>
      <c r="C109" s="41">
        <v>62</v>
      </c>
      <c r="D109" s="42">
        <v>1</v>
      </c>
      <c r="E109" s="43">
        <f t="shared" si="14"/>
        <v>62</v>
      </c>
      <c r="F109" s="44"/>
      <c r="G109" s="45"/>
      <c r="H109" s="46"/>
      <c r="I109" s="82"/>
    </row>
    <row r="110" spans="1:9" s="4" customFormat="1" ht="13.5" thickBot="1" x14ac:dyDescent="0.25">
      <c r="A110" s="53"/>
      <c r="B110" s="54" t="s">
        <v>10</v>
      </c>
      <c r="C110" s="61" t="s">
        <v>1</v>
      </c>
      <c r="D110" s="62">
        <f t="shared" ref="D110:E110" si="15">SUM(D96:D109)</f>
        <v>49</v>
      </c>
      <c r="E110" s="63">
        <f t="shared" si="15"/>
        <v>881</v>
      </c>
      <c r="F110" s="64"/>
      <c r="G110" s="65"/>
      <c r="H110" s="66"/>
      <c r="I110" s="83"/>
    </row>
    <row r="111" spans="1:9" x14ac:dyDescent="0.25">
      <c r="A111" s="47">
        <v>10</v>
      </c>
      <c r="B111" s="48" t="s">
        <v>132</v>
      </c>
      <c r="C111" s="48"/>
      <c r="D111" s="48"/>
      <c r="E111" s="49"/>
      <c r="F111" s="50"/>
      <c r="G111" s="51"/>
      <c r="H111" s="52"/>
      <c r="I111" s="85"/>
    </row>
    <row r="112" spans="1:9" x14ac:dyDescent="0.25">
      <c r="A112" s="17" t="s">
        <v>84</v>
      </c>
      <c r="B112" s="18" t="s">
        <v>167</v>
      </c>
      <c r="C112" s="26">
        <v>18</v>
      </c>
      <c r="D112" s="20">
        <v>1</v>
      </c>
      <c r="E112" s="21">
        <f>C112*D112</f>
        <v>18</v>
      </c>
      <c r="F112" s="22"/>
      <c r="G112" s="23"/>
      <c r="H112" s="24"/>
      <c r="I112" s="81"/>
    </row>
    <row r="113" spans="1:9" x14ac:dyDescent="0.25">
      <c r="A113" s="17" t="s">
        <v>85</v>
      </c>
      <c r="B113" s="18" t="s">
        <v>217</v>
      </c>
      <c r="C113" s="26">
        <v>15</v>
      </c>
      <c r="D113" s="20">
        <v>1</v>
      </c>
      <c r="E113" s="21">
        <f t="shared" ref="E113:E124" si="16">C113*D113</f>
        <v>15</v>
      </c>
      <c r="F113" s="22"/>
      <c r="G113" s="23"/>
      <c r="H113" s="24"/>
      <c r="I113" s="81"/>
    </row>
    <row r="114" spans="1:9" x14ac:dyDescent="0.25">
      <c r="A114" s="17" t="s">
        <v>86</v>
      </c>
      <c r="B114" s="18" t="s">
        <v>168</v>
      </c>
      <c r="C114" s="26">
        <v>15</v>
      </c>
      <c r="D114" s="20">
        <v>1</v>
      </c>
      <c r="E114" s="21">
        <f t="shared" si="16"/>
        <v>15</v>
      </c>
      <c r="F114" s="22"/>
      <c r="G114" s="23"/>
      <c r="H114" s="24"/>
      <c r="I114" s="81"/>
    </row>
    <row r="115" spans="1:9" ht="24" x14ac:dyDescent="0.25">
      <c r="A115" s="17" t="s">
        <v>87</v>
      </c>
      <c r="B115" s="18" t="s">
        <v>169</v>
      </c>
      <c r="C115" s="26">
        <v>12</v>
      </c>
      <c r="D115" s="20">
        <v>1</v>
      </c>
      <c r="E115" s="21">
        <f t="shared" si="16"/>
        <v>12</v>
      </c>
      <c r="F115" s="22"/>
      <c r="G115" s="23"/>
      <c r="H115" s="24"/>
      <c r="I115" s="81"/>
    </row>
    <row r="116" spans="1:9" x14ac:dyDescent="0.25">
      <c r="A116" s="17" t="s">
        <v>88</v>
      </c>
      <c r="B116" s="18" t="s">
        <v>218</v>
      </c>
      <c r="C116" s="26">
        <v>18</v>
      </c>
      <c r="D116" s="20">
        <v>9</v>
      </c>
      <c r="E116" s="21">
        <f t="shared" si="16"/>
        <v>162</v>
      </c>
      <c r="F116" s="22"/>
      <c r="G116" s="23"/>
      <c r="H116" s="24"/>
      <c r="I116" s="81"/>
    </row>
    <row r="117" spans="1:9" x14ac:dyDescent="0.25">
      <c r="A117" s="17" t="s">
        <v>89</v>
      </c>
      <c r="B117" s="18" t="s">
        <v>171</v>
      </c>
      <c r="C117" s="26">
        <v>15</v>
      </c>
      <c r="D117" s="20">
        <v>1</v>
      </c>
      <c r="E117" s="21">
        <f t="shared" si="16"/>
        <v>15</v>
      </c>
      <c r="F117" s="22"/>
      <c r="G117" s="23"/>
      <c r="H117" s="24"/>
      <c r="I117" s="81"/>
    </row>
    <row r="118" spans="1:9" x14ac:dyDescent="0.25">
      <c r="A118" s="17" t="s">
        <v>90</v>
      </c>
      <c r="B118" s="18" t="s">
        <v>173</v>
      </c>
      <c r="C118" s="26">
        <v>15</v>
      </c>
      <c r="D118" s="20">
        <v>9</v>
      </c>
      <c r="E118" s="21">
        <f t="shared" si="16"/>
        <v>135</v>
      </c>
      <c r="F118" s="22"/>
      <c r="G118" s="23"/>
      <c r="H118" s="24"/>
      <c r="I118" s="81"/>
    </row>
    <row r="119" spans="1:9" x14ac:dyDescent="0.25">
      <c r="A119" s="17" t="s">
        <v>91</v>
      </c>
      <c r="B119" s="18" t="s">
        <v>212</v>
      </c>
      <c r="C119" s="26">
        <v>12</v>
      </c>
      <c r="D119" s="20">
        <v>16</v>
      </c>
      <c r="E119" s="21">
        <f t="shared" si="16"/>
        <v>192</v>
      </c>
      <c r="F119" s="22"/>
      <c r="G119" s="23"/>
      <c r="H119" s="24"/>
      <c r="I119" s="81"/>
    </row>
    <row r="120" spans="1:9" ht="24" x14ac:dyDescent="0.25">
      <c r="A120" s="17" t="s">
        <v>92</v>
      </c>
      <c r="B120" s="18" t="s">
        <v>157</v>
      </c>
      <c r="C120" s="26">
        <v>18</v>
      </c>
      <c r="D120" s="20">
        <v>1</v>
      </c>
      <c r="E120" s="21">
        <f t="shared" si="16"/>
        <v>18</v>
      </c>
      <c r="F120" s="22"/>
      <c r="G120" s="23"/>
      <c r="H120" s="24"/>
      <c r="I120" s="81"/>
    </row>
    <row r="121" spans="1:9" x14ac:dyDescent="0.25">
      <c r="A121" s="17" t="s">
        <v>93</v>
      </c>
      <c r="B121" s="18" t="s">
        <v>213</v>
      </c>
      <c r="C121" s="26">
        <v>48</v>
      </c>
      <c r="D121" s="20">
        <v>2</v>
      </c>
      <c r="E121" s="21">
        <f t="shared" si="16"/>
        <v>96</v>
      </c>
      <c r="F121" s="22"/>
      <c r="G121" s="23"/>
      <c r="H121" s="24"/>
      <c r="I121" s="81"/>
    </row>
    <row r="122" spans="1:9" x14ac:dyDescent="0.25">
      <c r="A122" s="17" t="s">
        <v>94</v>
      </c>
      <c r="B122" s="18" t="s">
        <v>214</v>
      </c>
      <c r="C122" s="26">
        <v>12</v>
      </c>
      <c r="D122" s="20">
        <v>2</v>
      </c>
      <c r="E122" s="21">
        <f t="shared" si="16"/>
        <v>24</v>
      </c>
      <c r="F122" s="22"/>
      <c r="G122" s="23"/>
      <c r="H122" s="24"/>
      <c r="I122" s="81"/>
    </row>
    <row r="123" spans="1:9" ht="24" x14ac:dyDescent="0.25">
      <c r="A123" s="17" t="s">
        <v>95</v>
      </c>
      <c r="B123" s="18" t="s">
        <v>219</v>
      </c>
      <c r="C123" s="26">
        <v>24</v>
      </c>
      <c r="D123" s="20">
        <v>2</v>
      </c>
      <c r="E123" s="21">
        <f t="shared" si="16"/>
        <v>48</v>
      </c>
      <c r="F123" s="22"/>
      <c r="G123" s="23"/>
      <c r="H123" s="24"/>
      <c r="I123" s="81"/>
    </row>
    <row r="124" spans="1:9" ht="24.75" thickBot="1" x14ac:dyDescent="0.3">
      <c r="A124" s="39" t="s">
        <v>96</v>
      </c>
      <c r="B124" s="40" t="s">
        <v>216</v>
      </c>
      <c r="C124" s="41">
        <v>62</v>
      </c>
      <c r="D124" s="42">
        <v>1</v>
      </c>
      <c r="E124" s="43">
        <f t="shared" si="16"/>
        <v>62</v>
      </c>
      <c r="F124" s="44"/>
      <c r="G124" s="45"/>
      <c r="H124" s="46"/>
      <c r="I124" s="82"/>
    </row>
    <row r="125" spans="1:9" s="4" customFormat="1" ht="13.5" thickBot="1" x14ac:dyDescent="0.25">
      <c r="A125" s="53"/>
      <c r="B125" s="54" t="s">
        <v>10</v>
      </c>
      <c r="C125" s="61" t="s">
        <v>1</v>
      </c>
      <c r="D125" s="62">
        <f>SUM(D112:D124)</f>
        <v>47</v>
      </c>
      <c r="E125" s="63">
        <f>SUM(E112:E124)</f>
        <v>812</v>
      </c>
      <c r="F125" s="64"/>
      <c r="G125" s="65"/>
      <c r="H125" s="66"/>
      <c r="I125" s="83"/>
    </row>
    <row r="126" spans="1:9" x14ac:dyDescent="0.25">
      <c r="A126" s="47">
        <v>11</v>
      </c>
      <c r="B126" s="48" t="s">
        <v>174</v>
      </c>
      <c r="C126" s="48"/>
      <c r="D126" s="48"/>
      <c r="E126" s="49"/>
      <c r="F126" s="50"/>
      <c r="G126" s="51"/>
      <c r="H126" s="52"/>
      <c r="I126" s="85"/>
    </row>
    <row r="127" spans="1:9" x14ac:dyDescent="0.25">
      <c r="A127" s="17" t="s">
        <v>97</v>
      </c>
      <c r="B127" s="18" t="s">
        <v>175</v>
      </c>
      <c r="C127" s="26">
        <v>12</v>
      </c>
      <c r="D127" s="20">
        <v>1</v>
      </c>
      <c r="E127" s="21">
        <f>C127*D127</f>
        <v>12</v>
      </c>
      <c r="F127" s="22"/>
      <c r="G127" s="23"/>
      <c r="H127" s="24"/>
      <c r="I127" s="81"/>
    </row>
    <row r="128" spans="1:9" x14ac:dyDescent="0.25">
      <c r="A128" s="17" t="s">
        <v>98</v>
      </c>
      <c r="B128" s="18" t="s">
        <v>270</v>
      </c>
      <c r="C128" s="26">
        <v>18</v>
      </c>
      <c r="D128" s="20">
        <v>1</v>
      </c>
      <c r="E128" s="21">
        <f t="shared" ref="E128:E154" si="17">C128*D128</f>
        <v>18</v>
      </c>
      <c r="F128" s="22"/>
      <c r="G128" s="23"/>
      <c r="H128" s="24"/>
      <c r="I128" s="81"/>
    </row>
    <row r="129" spans="1:9" x14ac:dyDescent="0.25">
      <c r="A129" s="17" t="s">
        <v>99</v>
      </c>
      <c r="B129" s="18" t="s">
        <v>271</v>
      </c>
      <c r="C129" s="26">
        <v>24</v>
      </c>
      <c r="D129" s="20">
        <v>1</v>
      </c>
      <c r="E129" s="21">
        <f t="shared" si="17"/>
        <v>24</v>
      </c>
      <c r="F129" s="22"/>
      <c r="G129" s="23"/>
      <c r="H129" s="24"/>
      <c r="I129" s="81"/>
    </row>
    <row r="130" spans="1:9" x14ac:dyDescent="0.25">
      <c r="A130" s="17" t="s">
        <v>100</v>
      </c>
      <c r="B130" s="18" t="s">
        <v>176</v>
      </c>
      <c r="C130" s="26">
        <v>140</v>
      </c>
      <c r="D130" s="20">
        <v>1</v>
      </c>
      <c r="E130" s="21">
        <f t="shared" si="17"/>
        <v>140</v>
      </c>
      <c r="F130" s="22"/>
      <c r="G130" s="23"/>
      <c r="H130" s="24"/>
      <c r="I130" s="81"/>
    </row>
    <row r="131" spans="1:9" x14ac:dyDescent="0.25">
      <c r="A131" s="17" t="s">
        <v>101</v>
      </c>
      <c r="B131" s="18" t="s">
        <v>177</v>
      </c>
      <c r="C131" s="26">
        <v>70</v>
      </c>
      <c r="D131" s="20">
        <v>1</v>
      </c>
      <c r="E131" s="21">
        <f t="shared" si="17"/>
        <v>70</v>
      </c>
      <c r="F131" s="22"/>
      <c r="G131" s="23"/>
      <c r="H131" s="24"/>
      <c r="I131" s="81"/>
    </row>
    <row r="132" spans="1:9" x14ac:dyDescent="0.25">
      <c r="A132" s="17" t="s">
        <v>102</v>
      </c>
      <c r="B132" s="18" t="s">
        <v>178</v>
      </c>
      <c r="C132" s="26">
        <v>24</v>
      </c>
      <c r="D132" s="20">
        <v>2</v>
      </c>
      <c r="E132" s="21">
        <f t="shared" si="17"/>
        <v>48</v>
      </c>
      <c r="F132" s="22"/>
      <c r="G132" s="23"/>
      <c r="H132" s="24"/>
      <c r="I132" s="81"/>
    </row>
    <row r="133" spans="1:9" x14ac:dyDescent="0.25">
      <c r="A133" s="17" t="s">
        <v>103</v>
      </c>
      <c r="B133" s="18" t="s">
        <v>276</v>
      </c>
      <c r="C133" s="26">
        <v>85</v>
      </c>
      <c r="D133" s="20">
        <v>1</v>
      </c>
      <c r="E133" s="21">
        <f t="shared" si="17"/>
        <v>85</v>
      </c>
      <c r="F133" s="22"/>
      <c r="G133" s="23"/>
      <c r="H133" s="24"/>
      <c r="I133" s="81"/>
    </row>
    <row r="134" spans="1:9" x14ac:dyDescent="0.25">
      <c r="A134" s="17" t="s">
        <v>104</v>
      </c>
      <c r="B134" s="18" t="s">
        <v>220</v>
      </c>
      <c r="C134" s="26">
        <v>12</v>
      </c>
      <c r="D134" s="20">
        <v>1</v>
      </c>
      <c r="E134" s="21">
        <f t="shared" si="17"/>
        <v>12</v>
      </c>
      <c r="F134" s="22"/>
      <c r="G134" s="23"/>
      <c r="H134" s="24"/>
      <c r="I134" s="81"/>
    </row>
    <row r="135" spans="1:9" x14ac:dyDescent="0.25">
      <c r="A135" s="17" t="s">
        <v>105</v>
      </c>
      <c r="B135" s="18" t="s">
        <v>221</v>
      </c>
      <c r="C135" s="26">
        <v>12</v>
      </c>
      <c r="D135" s="20">
        <v>1</v>
      </c>
      <c r="E135" s="21">
        <f t="shared" si="17"/>
        <v>12</v>
      </c>
      <c r="F135" s="22"/>
      <c r="G135" s="23"/>
      <c r="H135" s="24"/>
      <c r="I135" s="81"/>
    </row>
    <row r="136" spans="1:9" x14ac:dyDescent="0.25">
      <c r="A136" s="17" t="s">
        <v>106</v>
      </c>
      <c r="B136" s="18" t="s">
        <v>222</v>
      </c>
      <c r="C136" s="26">
        <v>12</v>
      </c>
      <c r="D136" s="20">
        <v>1</v>
      </c>
      <c r="E136" s="21">
        <f t="shared" si="17"/>
        <v>12</v>
      </c>
      <c r="F136" s="22"/>
      <c r="G136" s="23"/>
      <c r="H136" s="24"/>
      <c r="I136" s="81"/>
    </row>
    <row r="137" spans="1:9" ht="36" x14ac:dyDescent="0.25">
      <c r="A137" s="17" t="s">
        <v>107</v>
      </c>
      <c r="B137" s="18" t="s">
        <v>223</v>
      </c>
      <c r="C137" s="26">
        <v>12</v>
      </c>
      <c r="D137" s="20">
        <v>1</v>
      </c>
      <c r="E137" s="21">
        <f t="shared" si="17"/>
        <v>12</v>
      </c>
      <c r="F137" s="22"/>
      <c r="G137" s="23"/>
      <c r="H137" s="24"/>
      <c r="I137" s="81"/>
    </row>
    <row r="138" spans="1:9" ht="48" x14ac:dyDescent="0.25">
      <c r="A138" s="17" t="s">
        <v>108</v>
      </c>
      <c r="B138" s="18" t="s">
        <v>260</v>
      </c>
      <c r="C138" s="26">
        <v>12</v>
      </c>
      <c r="D138" s="20">
        <v>1</v>
      </c>
      <c r="E138" s="21">
        <f t="shared" si="17"/>
        <v>12</v>
      </c>
      <c r="F138" s="22"/>
      <c r="G138" s="23"/>
      <c r="H138" s="24"/>
      <c r="I138" s="81"/>
    </row>
    <row r="139" spans="1:9" x14ac:dyDescent="0.25">
      <c r="A139" s="17" t="s">
        <v>109</v>
      </c>
      <c r="B139" s="18" t="s">
        <v>224</v>
      </c>
      <c r="C139" s="26">
        <v>60</v>
      </c>
      <c r="D139" s="20">
        <v>2</v>
      </c>
      <c r="E139" s="21">
        <f t="shared" si="17"/>
        <v>120</v>
      </c>
      <c r="F139" s="22"/>
      <c r="G139" s="23"/>
      <c r="H139" s="24"/>
      <c r="I139" s="81"/>
    </row>
    <row r="140" spans="1:9" x14ac:dyDescent="0.25">
      <c r="A140" s="17" t="s">
        <v>110</v>
      </c>
      <c r="B140" s="18" t="s">
        <v>225</v>
      </c>
      <c r="C140" s="26">
        <v>12</v>
      </c>
      <c r="D140" s="20">
        <v>5</v>
      </c>
      <c r="E140" s="21">
        <f t="shared" si="17"/>
        <v>60</v>
      </c>
      <c r="F140" s="22"/>
      <c r="G140" s="23"/>
      <c r="H140" s="24"/>
      <c r="I140" s="81"/>
    </row>
    <row r="141" spans="1:9" ht="24" x14ac:dyDescent="0.25">
      <c r="A141" s="17" t="s">
        <v>111</v>
      </c>
      <c r="B141" s="18" t="s">
        <v>226</v>
      </c>
      <c r="C141" s="26">
        <v>12</v>
      </c>
      <c r="D141" s="20">
        <v>3</v>
      </c>
      <c r="E141" s="21">
        <f t="shared" si="17"/>
        <v>36</v>
      </c>
      <c r="F141" s="22"/>
      <c r="G141" s="23"/>
      <c r="H141" s="24"/>
      <c r="I141" s="81"/>
    </row>
    <row r="142" spans="1:9" x14ac:dyDescent="0.25">
      <c r="A142" s="17" t="s">
        <v>112</v>
      </c>
      <c r="B142" s="18" t="s">
        <v>227</v>
      </c>
      <c r="C142" s="26">
        <v>30</v>
      </c>
      <c r="D142" s="20">
        <v>2</v>
      </c>
      <c r="E142" s="21">
        <f t="shared" si="17"/>
        <v>60</v>
      </c>
      <c r="F142" s="22"/>
      <c r="G142" s="23"/>
      <c r="H142" s="24"/>
      <c r="I142" s="81"/>
    </row>
    <row r="143" spans="1:9" x14ac:dyDescent="0.25">
      <c r="A143" s="17" t="s">
        <v>113</v>
      </c>
      <c r="B143" s="18" t="s">
        <v>228</v>
      </c>
      <c r="C143" s="26">
        <v>18</v>
      </c>
      <c r="D143" s="20">
        <v>1</v>
      </c>
      <c r="E143" s="21">
        <f t="shared" si="17"/>
        <v>18</v>
      </c>
      <c r="F143" s="22"/>
      <c r="G143" s="23"/>
      <c r="H143" s="24"/>
      <c r="I143" s="81"/>
    </row>
    <row r="144" spans="1:9" x14ac:dyDescent="0.25">
      <c r="A144" s="17" t="s">
        <v>114</v>
      </c>
      <c r="B144" s="18" t="s">
        <v>229</v>
      </c>
      <c r="C144" s="26">
        <v>6</v>
      </c>
      <c r="D144" s="20">
        <v>4</v>
      </c>
      <c r="E144" s="21">
        <f t="shared" si="17"/>
        <v>24</v>
      </c>
      <c r="F144" s="22"/>
      <c r="G144" s="23"/>
      <c r="H144" s="24"/>
      <c r="I144" s="81"/>
    </row>
    <row r="145" spans="1:9" x14ac:dyDescent="0.25">
      <c r="A145" s="17" t="s">
        <v>115</v>
      </c>
      <c r="B145" s="18" t="s">
        <v>230</v>
      </c>
      <c r="C145" s="26">
        <v>24</v>
      </c>
      <c r="D145" s="20">
        <v>1</v>
      </c>
      <c r="E145" s="21">
        <f t="shared" si="17"/>
        <v>24</v>
      </c>
      <c r="F145" s="22"/>
      <c r="G145" s="23"/>
      <c r="H145" s="24"/>
      <c r="I145" s="81"/>
    </row>
    <row r="146" spans="1:9" x14ac:dyDescent="0.25">
      <c r="A146" s="17" t="s">
        <v>116</v>
      </c>
      <c r="B146" s="18" t="s">
        <v>231</v>
      </c>
      <c r="C146" s="26">
        <v>50</v>
      </c>
      <c r="D146" s="20">
        <v>1</v>
      </c>
      <c r="E146" s="21">
        <f t="shared" si="17"/>
        <v>50</v>
      </c>
      <c r="F146" s="22"/>
      <c r="G146" s="23"/>
      <c r="H146" s="24"/>
      <c r="I146" s="81"/>
    </row>
    <row r="147" spans="1:9" ht="24" x14ac:dyDescent="0.25">
      <c r="A147" s="17" t="s">
        <v>247</v>
      </c>
      <c r="B147" s="18" t="s">
        <v>250</v>
      </c>
      <c r="C147" s="26">
        <v>16</v>
      </c>
      <c r="D147" s="20">
        <v>6</v>
      </c>
      <c r="E147" s="21">
        <f t="shared" si="17"/>
        <v>96</v>
      </c>
      <c r="F147" s="22"/>
      <c r="G147" s="23"/>
      <c r="H147" s="24"/>
      <c r="I147" s="81"/>
    </row>
    <row r="148" spans="1:9" ht="24" x14ac:dyDescent="0.25">
      <c r="A148" s="17" t="s">
        <v>248</v>
      </c>
      <c r="B148" s="18" t="s">
        <v>251</v>
      </c>
      <c r="C148" s="26">
        <v>16</v>
      </c>
      <c r="D148" s="20">
        <v>6</v>
      </c>
      <c r="E148" s="21">
        <f t="shared" si="17"/>
        <v>96</v>
      </c>
      <c r="F148" s="22"/>
      <c r="G148" s="23"/>
      <c r="H148" s="24"/>
      <c r="I148" s="81"/>
    </row>
    <row r="149" spans="1:9" ht="24" x14ac:dyDescent="0.25">
      <c r="A149" s="17" t="s">
        <v>249</v>
      </c>
      <c r="B149" s="18" t="s">
        <v>252</v>
      </c>
      <c r="C149" s="26">
        <v>16</v>
      </c>
      <c r="D149" s="20">
        <v>2</v>
      </c>
      <c r="E149" s="21">
        <f t="shared" si="17"/>
        <v>32</v>
      </c>
      <c r="F149" s="22"/>
      <c r="G149" s="23"/>
      <c r="H149" s="24"/>
      <c r="I149" s="81"/>
    </row>
    <row r="150" spans="1:9" ht="24" x14ac:dyDescent="0.25">
      <c r="A150" s="17" t="s">
        <v>255</v>
      </c>
      <c r="B150" s="18" t="s">
        <v>253</v>
      </c>
      <c r="C150" s="26">
        <v>16</v>
      </c>
      <c r="D150" s="20">
        <v>2</v>
      </c>
      <c r="E150" s="21">
        <f t="shared" si="17"/>
        <v>32</v>
      </c>
      <c r="F150" s="22"/>
      <c r="G150" s="23"/>
      <c r="H150" s="24"/>
      <c r="I150" s="81"/>
    </row>
    <row r="151" spans="1:9" ht="24" x14ac:dyDescent="0.25">
      <c r="A151" s="17" t="s">
        <v>256</v>
      </c>
      <c r="B151" s="18" t="s">
        <v>254</v>
      </c>
      <c r="C151" s="26">
        <v>6</v>
      </c>
      <c r="D151" s="20">
        <v>6</v>
      </c>
      <c r="E151" s="21">
        <f t="shared" si="17"/>
        <v>36</v>
      </c>
      <c r="F151" s="22"/>
      <c r="G151" s="23"/>
      <c r="H151" s="24"/>
      <c r="I151" s="81"/>
    </row>
    <row r="152" spans="1:9" x14ac:dyDescent="0.25">
      <c r="A152" s="17" t="s">
        <v>258</v>
      </c>
      <c r="B152" s="18" t="s">
        <v>259</v>
      </c>
      <c r="C152" s="26">
        <v>3</v>
      </c>
      <c r="D152" s="20">
        <v>6</v>
      </c>
      <c r="E152" s="21">
        <f t="shared" si="17"/>
        <v>18</v>
      </c>
      <c r="F152" s="22"/>
      <c r="G152" s="23"/>
      <c r="H152" s="24"/>
      <c r="I152" s="81"/>
    </row>
    <row r="153" spans="1:9" x14ac:dyDescent="0.25">
      <c r="A153" s="17" t="s">
        <v>272</v>
      </c>
      <c r="B153" s="18" t="s">
        <v>273</v>
      </c>
      <c r="C153" s="26">
        <v>6</v>
      </c>
      <c r="D153" s="20">
        <v>6</v>
      </c>
      <c r="E153" s="21">
        <f t="shared" si="17"/>
        <v>36</v>
      </c>
      <c r="F153" s="22"/>
      <c r="G153" s="23"/>
      <c r="H153" s="24"/>
      <c r="I153" s="81"/>
    </row>
    <row r="154" spans="1:9" ht="24.75" thickBot="1" x14ac:dyDescent="0.3">
      <c r="A154" s="39" t="s">
        <v>274</v>
      </c>
      <c r="B154" s="40" t="s">
        <v>275</v>
      </c>
      <c r="C154" s="41">
        <v>6</v>
      </c>
      <c r="D154" s="42">
        <v>1</v>
      </c>
      <c r="E154" s="43">
        <f t="shared" si="17"/>
        <v>6</v>
      </c>
      <c r="F154" s="44"/>
      <c r="G154" s="45"/>
      <c r="H154" s="46"/>
      <c r="I154" s="82"/>
    </row>
    <row r="155" spans="1:9" s="4" customFormat="1" ht="13.5" thickBot="1" x14ac:dyDescent="0.25">
      <c r="A155" s="53"/>
      <c r="B155" s="54" t="s">
        <v>10</v>
      </c>
      <c r="C155" s="61" t="s">
        <v>1</v>
      </c>
      <c r="D155" s="62">
        <f t="shared" ref="D155:E155" si="18">SUM(D127:D154)</f>
        <v>67</v>
      </c>
      <c r="E155" s="63">
        <f t="shared" si="18"/>
        <v>1201</v>
      </c>
      <c r="F155" s="64"/>
      <c r="G155" s="65"/>
      <c r="H155" s="66"/>
      <c r="I155" s="83"/>
    </row>
    <row r="156" spans="1:9" x14ac:dyDescent="0.25">
      <c r="A156" s="47">
        <v>12</v>
      </c>
      <c r="B156" s="48" t="s">
        <v>287</v>
      </c>
      <c r="C156" s="48"/>
      <c r="D156" s="48"/>
      <c r="E156" s="49"/>
      <c r="F156" s="50"/>
      <c r="G156" s="51"/>
      <c r="H156" s="52"/>
      <c r="I156" s="84"/>
    </row>
    <row r="157" spans="1:9" ht="36" x14ac:dyDescent="0.25">
      <c r="A157" s="11" t="s">
        <v>117</v>
      </c>
      <c r="B157" s="12" t="s">
        <v>286</v>
      </c>
      <c r="C157" s="12"/>
      <c r="D157" s="12"/>
      <c r="E157" s="13"/>
      <c r="F157" s="14"/>
      <c r="G157" s="15"/>
      <c r="H157" s="16"/>
      <c r="I157" s="81"/>
    </row>
    <row r="158" spans="1:9" ht="24" x14ac:dyDescent="0.25">
      <c r="A158" s="17" t="s">
        <v>296</v>
      </c>
      <c r="B158" s="18" t="s">
        <v>282</v>
      </c>
      <c r="C158" s="26">
        <v>80</v>
      </c>
      <c r="D158" s="20">
        <v>1</v>
      </c>
      <c r="E158" s="21">
        <f t="shared" ref="E158:E173" si="19">C158*D158</f>
        <v>80</v>
      </c>
      <c r="F158" s="22"/>
      <c r="G158" s="23"/>
      <c r="H158" s="24"/>
      <c r="I158" s="81"/>
    </row>
    <row r="159" spans="1:9" ht="24" x14ac:dyDescent="0.25">
      <c r="A159" s="17" t="s">
        <v>297</v>
      </c>
      <c r="B159" s="18" t="s">
        <v>262</v>
      </c>
      <c r="C159" s="26">
        <v>7</v>
      </c>
      <c r="D159" s="20">
        <v>1</v>
      </c>
      <c r="E159" s="21">
        <f t="shared" si="19"/>
        <v>7</v>
      </c>
      <c r="F159" s="22"/>
      <c r="G159" s="23"/>
      <c r="H159" s="24"/>
      <c r="I159" s="81"/>
    </row>
    <row r="160" spans="1:9" ht="24" x14ac:dyDescent="0.25">
      <c r="A160" s="17" t="s">
        <v>298</v>
      </c>
      <c r="B160" s="18" t="s">
        <v>234</v>
      </c>
      <c r="C160" s="26">
        <v>4</v>
      </c>
      <c r="D160" s="20">
        <v>1</v>
      </c>
      <c r="E160" s="21">
        <f t="shared" si="19"/>
        <v>4</v>
      </c>
      <c r="F160" s="22"/>
      <c r="G160" s="23"/>
      <c r="H160" s="24"/>
      <c r="I160" s="81"/>
    </row>
    <row r="161" spans="1:9" ht="24" x14ac:dyDescent="0.25">
      <c r="A161" s="17" t="s">
        <v>299</v>
      </c>
      <c r="B161" s="18" t="s">
        <v>233</v>
      </c>
      <c r="C161" s="26">
        <v>3</v>
      </c>
      <c r="D161" s="20">
        <v>1</v>
      </c>
      <c r="E161" s="21">
        <f t="shared" si="19"/>
        <v>3</v>
      </c>
      <c r="F161" s="22"/>
      <c r="G161" s="23"/>
      <c r="H161" s="24"/>
      <c r="I161" s="81"/>
    </row>
    <row r="162" spans="1:9" x14ac:dyDescent="0.25">
      <c r="A162" s="17" t="s">
        <v>300</v>
      </c>
      <c r="B162" s="18" t="s">
        <v>243</v>
      </c>
      <c r="C162" s="26">
        <v>14</v>
      </c>
      <c r="D162" s="20">
        <v>1</v>
      </c>
      <c r="E162" s="21">
        <f t="shared" si="19"/>
        <v>14</v>
      </c>
      <c r="F162" s="22"/>
      <c r="G162" s="23"/>
      <c r="H162" s="24"/>
      <c r="I162" s="81"/>
    </row>
    <row r="163" spans="1:9" x14ac:dyDescent="0.25">
      <c r="A163" s="17" t="s">
        <v>301</v>
      </c>
      <c r="B163" s="18" t="s">
        <v>242</v>
      </c>
      <c r="C163" s="26">
        <v>6</v>
      </c>
      <c r="D163" s="20">
        <v>1</v>
      </c>
      <c r="E163" s="21">
        <f t="shared" si="19"/>
        <v>6</v>
      </c>
      <c r="F163" s="22"/>
      <c r="G163" s="23"/>
      <c r="H163" s="24"/>
      <c r="I163" s="80"/>
    </row>
    <row r="164" spans="1:9" ht="24" x14ac:dyDescent="0.25">
      <c r="A164" s="17" t="s">
        <v>302</v>
      </c>
      <c r="B164" s="18" t="s">
        <v>235</v>
      </c>
      <c r="C164" s="26">
        <v>10</v>
      </c>
      <c r="D164" s="20">
        <v>1</v>
      </c>
      <c r="E164" s="21">
        <f t="shared" si="19"/>
        <v>10</v>
      </c>
      <c r="F164" s="22"/>
      <c r="G164" s="23"/>
      <c r="H164" s="24"/>
      <c r="I164" s="80"/>
    </row>
    <row r="165" spans="1:9" ht="48" x14ac:dyDescent="0.25">
      <c r="A165" s="17" t="s">
        <v>303</v>
      </c>
      <c r="B165" s="18" t="s">
        <v>266</v>
      </c>
      <c r="C165" s="26">
        <v>24</v>
      </c>
      <c r="D165" s="20">
        <v>1</v>
      </c>
      <c r="E165" s="21">
        <f t="shared" si="19"/>
        <v>24</v>
      </c>
      <c r="F165" s="22"/>
      <c r="G165" s="23"/>
      <c r="H165" s="24"/>
      <c r="I165" s="81"/>
    </row>
    <row r="166" spans="1:9" ht="24" x14ac:dyDescent="0.25">
      <c r="A166" s="17" t="s">
        <v>304</v>
      </c>
      <c r="B166" s="18" t="s">
        <v>244</v>
      </c>
      <c r="C166" s="26">
        <v>6</v>
      </c>
      <c r="D166" s="20">
        <v>1</v>
      </c>
      <c r="E166" s="21">
        <f t="shared" si="19"/>
        <v>6</v>
      </c>
      <c r="F166" s="22"/>
      <c r="G166" s="23"/>
      <c r="H166" s="24"/>
      <c r="I166" s="81"/>
    </row>
    <row r="167" spans="1:9" ht="24" x14ac:dyDescent="0.25">
      <c r="A167" s="17" t="s">
        <v>305</v>
      </c>
      <c r="B167" s="18" t="s">
        <v>241</v>
      </c>
      <c r="C167" s="26">
        <v>4</v>
      </c>
      <c r="D167" s="20">
        <v>1</v>
      </c>
      <c r="E167" s="21">
        <f t="shared" si="19"/>
        <v>4</v>
      </c>
      <c r="F167" s="22"/>
      <c r="G167" s="23"/>
      <c r="H167" s="24"/>
      <c r="I167" s="81"/>
    </row>
    <row r="168" spans="1:9" ht="24" x14ac:dyDescent="0.25">
      <c r="A168" s="17" t="s">
        <v>306</v>
      </c>
      <c r="B168" s="18" t="s">
        <v>236</v>
      </c>
      <c r="C168" s="26">
        <v>8</v>
      </c>
      <c r="D168" s="20">
        <v>1</v>
      </c>
      <c r="E168" s="21">
        <f t="shared" si="19"/>
        <v>8</v>
      </c>
      <c r="F168" s="22"/>
      <c r="G168" s="23"/>
      <c r="H168" s="24"/>
      <c r="I168" s="81"/>
    </row>
    <row r="169" spans="1:9" ht="24" x14ac:dyDescent="0.25">
      <c r="A169" s="17" t="s">
        <v>307</v>
      </c>
      <c r="B169" s="18" t="s">
        <v>283</v>
      </c>
      <c r="C169" s="26">
        <v>6</v>
      </c>
      <c r="D169" s="20">
        <v>1</v>
      </c>
      <c r="E169" s="21">
        <f t="shared" si="19"/>
        <v>6</v>
      </c>
      <c r="F169" s="22"/>
      <c r="G169" s="23"/>
      <c r="H169" s="24"/>
      <c r="I169" s="81"/>
    </row>
    <row r="170" spans="1:9" x14ac:dyDescent="0.25">
      <c r="A170" s="17" t="s">
        <v>308</v>
      </c>
      <c r="B170" s="18" t="s">
        <v>263</v>
      </c>
      <c r="C170" s="26">
        <v>6</v>
      </c>
      <c r="D170" s="20">
        <v>1</v>
      </c>
      <c r="E170" s="21">
        <f t="shared" si="19"/>
        <v>6</v>
      </c>
      <c r="F170" s="22"/>
      <c r="G170" s="23"/>
      <c r="H170" s="24"/>
      <c r="I170" s="80"/>
    </row>
    <row r="171" spans="1:9" ht="24" x14ac:dyDescent="0.25">
      <c r="A171" s="17" t="s">
        <v>309</v>
      </c>
      <c r="B171" s="18" t="s">
        <v>284</v>
      </c>
      <c r="C171" s="26">
        <v>6</v>
      </c>
      <c r="D171" s="20">
        <v>1</v>
      </c>
      <c r="E171" s="21">
        <f t="shared" si="19"/>
        <v>6</v>
      </c>
      <c r="F171" s="22"/>
      <c r="G171" s="23"/>
      <c r="H171" s="24"/>
      <c r="I171" s="81"/>
    </row>
    <row r="172" spans="1:9" ht="24" x14ac:dyDescent="0.25">
      <c r="A172" s="17" t="s">
        <v>310</v>
      </c>
      <c r="B172" s="18" t="s">
        <v>285</v>
      </c>
      <c r="C172" s="26">
        <v>4</v>
      </c>
      <c r="D172" s="20">
        <v>1</v>
      </c>
      <c r="E172" s="21">
        <f t="shared" si="19"/>
        <v>4</v>
      </c>
      <c r="F172" s="22"/>
      <c r="G172" s="23"/>
      <c r="H172" s="24"/>
      <c r="I172" s="81"/>
    </row>
    <row r="173" spans="1:9" ht="24" x14ac:dyDescent="0.25">
      <c r="A173" s="17" t="s">
        <v>311</v>
      </c>
      <c r="B173" s="18" t="s">
        <v>264</v>
      </c>
      <c r="C173" s="26">
        <v>3</v>
      </c>
      <c r="D173" s="20">
        <v>1</v>
      </c>
      <c r="E173" s="21">
        <f t="shared" si="19"/>
        <v>3</v>
      </c>
      <c r="F173" s="22"/>
      <c r="G173" s="23"/>
      <c r="H173" s="24"/>
      <c r="I173" s="80"/>
    </row>
    <row r="174" spans="1:9" x14ac:dyDescent="0.25">
      <c r="A174" s="17" t="s">
        <v>312</v>
      </c>
      <c r="B174" s="18" t="s">
        <v>237</v>
      </c>
      <c r="C174" s="26">
        <v>4</v>
      </c>
      <c r="D174" s="20">
        <v>1</v>
      </c>
      <c r="E174" s="21">
        <f t="shared" ref="E174:E180" si="20">C174*D174</f>
        <v>4</v>
      </c>
      <c r="F174" s="22"/>
      <c r="G174" s="23"/>
      <c r="H174" s="24"/>
      <c r="I174" s="80"/>
    </row>
    <row r="175" spans="1:9" ht="36" x14ac:dyDescent="0.25">
      <c r="A175" s="17" t="s">
        <v>313</v>
      </c>
      <c r="B175" s="18" t="s">
        <v>238</v>
      </c>
      <c r="C175" s="26">
        <v>4</v>
      </c>
      <c r="D175" s="20">
        <v>1</v>
      </c>
      <c r="E175" s="21">
        <f t="shared" si="20"/>
        <v>4</v>
      </c>
      <c r="F175" s="22"/>
      <c r="G175" s="23"/>
      <c r="H175" s="24"/>
      <c r="I175" s="80"/>
    </row>
    <row r="176" spans="1:9" ht="24" x14ac:dyDescent="0.25">
      <c r="A176" s="17" t="s">
        <v>314</v>
      </c>
      <c r="B176" s="18" t="s">
        <v>239</v>
      </c>
      <c r="C176" s="26">
        <v>6</v>
      </c>
      <c r="D176" s="20">
        <v>1</v>
      </c>
      <c r="E176" s="21">
        <f t="shared" si="20"/>
        <v>6</v>
      </c>
      <c r="F176" s="22"/>
      <c r="G176" s="23"/>
      <c r="H176" s="24"/>
      <c r="I176" s="80"/>
    </row>
    <row r="177" spans="1:9" ht="24" x14ac:dyDescent="0.25">
      <c r="A177" s="17" t="s">
        <v>315</v>
      </c>
      <c r="B177" s="18" t="s">
        <v>240</v>
      </c>
      <c r="C177" s="26">
        <v>4</v>
      </c>
      <c r="D177" s="20">
        <v>1</v>
      </c>
      <c r="E177" s="21">
        <f t="shared" si="20"/>
        <v>4</v>
      </c>
      <c r="F177" s="22"/>
      <c r="G177" s="23"/>
      <c r="H177" s="24"/>
      <c r="I177" s="80"/>
    </row>
    <row r="178" spans="1:9" ht="24" x14ac:dyDescent="0.25">
      <c r="A178" s="17" t="s">
        <v>316</v>
      </c>
      <c r="B178" s="18" t="s">
        <v>245</v>
      </c>
      <c r="C178" s="26">
        <v>2</v>
      </c>
      <c r="D178" s="20">
        <v>1</v>
      </c>
      <c r="E178" s="21">
        <f t="shared" si="20"/>
        <v>2</v>
      </c>
      <c r="F178" s="22"/>
      <c r="G178" s="23"/>
      <c r="H178" s="24"/>
      <c r="I178" s="80"/>
    </row>
    <row r="179" spans="1:9" x14ac:dyDescent="0.25">
      <c r="A179" s="17" t="s">
        <v>317</v>
      </c>
      <c r="B179" s="18" t="s">
        <v>265</v>
      </c>
      <c r="C179" s="26">
        <v>6</v>
      </c>
      <c r="D179" s="20">
        <v>1</v>
      </c>
      <c r="E179" s="21">
        <f t="shared" si="20"/>
        <v>6</v>
      </c>
      <c r="F179" s="22"/>
      <c r="G179" s="23"/>
      <c r="H179" s="24"/>
      <c r="I179" s="80"/>
    </row>
    <row r="180" spans="1:9" ht="24.75" thickBot="1" x14ac:dyDescent="0.3">
      <c r="A180" s="39" t="s">
        <v>318</v>
      </c>
      <c r="B180" s="40" t="s">
        <v>246</v>
      </c>
      <c r="C180" s="41">
        <f>ROUNDUP((SUM(E158:E179))*0.3,-1)</f>
        <v>70</v>
      </c>
      <c r="D180" s="42">
        <v>1</v>
      </c>
      <c r="E180" s="43">
        <f t="shared" si="20"/>
        <v>70</v>
      </c>
      <c r="F180" s="44"/>
      <c r="G180" s="45"/>
      <c r="H180" s="46"/>
      <c r="I180" s="87"/>
    </row>
    <row r="181" spans="1:9" s="4" customFormat="1" ht="13.5" thickBot="1" x14ac:dyDescent="0.25">
      <c r="A181" s="53"/>
      <c r="B181" s="54" t="s">
        <v>10</v>
      </c>
      <c r="C181" s="55" t="s">
        <v>1</v>
      </c>
      <c r="D181" s="54">
        <f t="shared" ref="D181:E181" si="21">SUM(D158:D180)</f>
        <v>23</v>
      </c>
      <c r="E181" s="56">
        <f t="shared" si="21"/>
        <v>287</v>
      </c>
      <c r="F181" s="57"/>
      <c r="G181" s="58"/>
      <c r="H181" s="59"/>
      <c r="I181" s="83"/>
    </row>
    <row r="182" spans="1:9" s="6" customFormat="1" x14ac:dyDescent="0.25">
      <c r="A182" s="47" t="s">
        <v>118</v>
      </c>
      <c r="B182" s="48" t="s">
        <v>278</v>
      </c>
      <c r="C182" s="48"/>
      <c r="D182" s="48"/>
      <c r="E182" s="49"/>
      <c r="F182" s="50"/>
      <c r="G182" s="51"/>
      <c r="H182" s="52"/>
      <c r="I182" s="84"/>
    </row>
    <row r="183" spans="1:9" ht="24" x14ac:dyDescent="0.25">
      <c r="A183" s="17" t="s">
        <v>288</v>
      </c>
      <c r="B183" s="18" t="s">
        <v>277</v>
      </c>
      <c r="C183" s="19">
        <v>15</v>
      </c>
      <c r="D183" s="20">
        <v>1</v>
      </c>
      <c r="E183" s="21">
        <f t="shared" ref="E183:E189" si="22">C183*D183</f>
        <v>15</v>
      </c>
      <c r="F183" s="22"/>
      <c r="G183" s="23"/>
      <c r="H183" s="24"/>
      <c r="I183" s="81"/>
    </row>
    <row r="184" spans="1:9" x14ac:dyDescent="0.25">
      <c r="A184" s="17" t="s">
        <v>289</v>
      </c>
      <c r="B184" s="18" t="s">
        <v>319</v>
      </c>
      <c r="C184" s="19">
        <v>12</v>
      </c>
      <c r="D184" s="20">
        <v>1</v>
      </c>
      <c r="E184" s="21">
        <f t="shared" si="22"/>
        <v>12</v>
      </c>
      <c r="F184" s="22"/>
      <c r="G184" s="23"/>
      <c r="H184" s="24"/>
      <c r="I184" s="80"/>
    </row>
    <row r="185" spans="1:9" x14ac:dyDescent="0.25">
      <c r="A185" s="17" t="s">
        <v>290</v>
      </c>
      <c r="B185" s="18" t="s">
        <v>278</v>
      </c>
      <c r="C185" s="19">
        <v>24</v>
      </c>
      <c r="D185" s="20">
        <v>1</v>
      </c>
      <c r="E185" s="21">
        <f t="shared" si="22"/>
        <v>24</v>
      </c>
      <c r="F185" s="22"/>
      <c r="G185" s="23"/>
      <c r="H185" s="24"/>
      <c r="I185" s="80"/>
    </row>
    <row r="186" spans="1:9" x14ac:dyDescent="0.25">
      <c r="A186" s="17" t="s">
        <v>291</v>
      </c>
      <c r="B186" s="18" t="s">
        <v>279</v>
      </c>
      <c r="C186" s="19">
        <v>12</v>
      </c>
      <c r="D186" s="20">
        <v>1</v>
      </c>
      <c r="E186" s="21">
        <f t="shared" si="22"/>
        <v>12</v>
      </c>
      <c r="F186" s="22"/>
      <c r="G186" s="23"/>
      <c r="H186" s="24"/>
      <c r="I186" s="80"/>
    </row>
    <row r="187" spans="1:9" ht="36" x14ac:dyDescent="0.25">
      <c r="A187" s="17" t="s">
        <v>292</v>
      </c>
      <c r="B187" s="18" t="s">
        <v>280</v>
      </c>
      <c r="C187" s="19">
        <v>6</v>
      </c>
      <c r="D187" s="20">
        <v>1</v>
      </c>
      <c r="E187" s="21">
        <f t="shared" si="22"/>
        <v>6</v>
      </c>
      <c r="F187" s="22"/>
      <c r="G187" s="23"/>
      <c r="H187" s="24"/>
      <c r="I187" s="81"/>
    </row>
    <row r="188" spans="1:9" ht="36" x14ac:dyDescent="0.25">
      <c r="A188" s="17" t="s">
        <v>294</v>
      </c>
      <c r="B188" s="18" t="s">
        <v>281</v>
      </c>
      <c r="C188" s="19">
        <v>6</v>
      </c>
      <c r="D188" s="20">
        <v>1</v>
      </c>
      <c r="E188" s="21">
        <f t="shared" si="22"/>
        <v>6</v>
      </c>
      <c r="F188" s="22"/>
      <c r="G188" s="23"/>
      <c r="H188" s="24"/>
      <c r="I188" s="80"/>
    </row>
    <row r="189" spans="1:9" ht="15.75" thickBot="1" x14ac:dyDescent="0.3">
      <c r="A189" s="39" t="s">
        <v>295</v>
      </c>
      <c r="B189" s="40" t="s">
        <v>293</v>
      </c>
      <c r="C189" s="60">
        <v>12</v>
      </c>
      <c r="D189" s="42">
        <v>1</v>
      </c>
      <c r="E189" s="43">
        <f t="shared" si="22"/>
        <v>12</v>
      </c>
      <c r="F189" s="44"/>
      <c r="G189" s="45"/>
      <c r="H189" s="46"/>
      <c r="I189" s="87"/>
    </row>
    <row r="190" spans="1:9" s="4" customFormat="1" ht="13.5" thickBot="1" x14ac:dyDescent="0.25">
      <c r="A190" s="53" t="s">
        <v>118</v>
      </c>
      <c r="B190" s="54" t="s">
        <v>10</v>
      </c>
      <c r="C190" s="55" t="s">
        <v>1</v>
      </c>
      <c r="D190" s="54">
        <f t="shared" ref="D190" si="23">SUM(D183:D189)</f>
        <v>7</v>
      </c>
      <c r="E190" s="56">
        <f>SUM(E183:E189)</f>
        <v>87</v>
      </c>
      <c r="F190" s="57"/>
      <c r="G190" s="58"/>
      <c r="H190" s="59"/>
      <c r="I190" s="83"/>
    </row>
    <row r="191" spans="1:9" ht="36" x14ac:dyDescent="0.25">
      <c r="A191" s="47">
        <v>13</v>
      </c>
      <c r="B191" s="68" t="s">
        <v>326</v>
      </c>
      <c r="C191" s="69" t="s">
        <v>257</v>
      </c>
      <c r="D191" s="68">
        <f>D11+D37+D46+D61+D67+D72+D81+D94+D110+D125+D155+D181+D190</f>
        <v>294</v>
      </c>
      <c r="E191" s="70">
        <f>E11+E37+E46+E61+E67+E72+E81+E94+E110+E125+E155+E181+E190</f>
        <v>4898</v>
      </c>
      <c r="F191" s="71"/>
      <c r="G191" s="72"/>
      <c r="H191" s="73"/>
      <c r="I191" s="85"/>
    </row>
    <row r="192" spans="1:9" ht="24" x14ac:dyDescent="0.25">
      <c r="A192" s="11">
        <v>14</v>
      </c>
      <c r="B192" s="25" t="s">
        <v>327</v>
      </c>
      <c r="C192" s="27" t="s">
        <v>257</v>
      </c>
      <c r="D192" s="25" t="s">
        <v>257</v>
      </c>
      <c r="E192" s="28">
        <f>ROUNDUP(E191*0.25,0)</f>
        <v>1225</v>
      </c>
      <c r="F192" s="29"/>
      <c r="G192" s="30"/>
      <c r="H192" s="31"/>
      <c r="I192" s="81"/>
    </row>
    <row r="193" spans="1:9" ht="24.75" thickBot="1" x14ac:dyDescent="0.3">
      <c r="A193" s="32">
        <v>15</v>
      </c>
      <c r="B193" s="33" t="s">
        <v>328</v>
      </c>
      <c r="C193" s="34" t="s">
        <v>257</v>
      </c>
      <c r="D193" s="33">
        <f>D11+D37+D46+D61+D67+D72+D81+D94+D110+D125+D155+D190</f>
        <v>271</v>
      </c>
      <c r="E193" s="35">
        <f>E191+E192</f>
        <v>6123</v>
      </c>
      <c r="F193" s="36"/>
      <c r="G193" s="37"/>
      <c r="H193" s="38"/>
      <c r="I193" s="88"/>
    </row>
  </sheetData>
  <mergeCells count="7">
    <mergeCell ref="B1:B2"/>
    <mergeCell ref="A1:A2"/>
    <mergeCell ref="F1:H1"/>
    <mergeCell ref="I1:I2"/>
    <mergeCell ref="E1:E2"/>
    <mergeCell ref="D1:D2"/>
    <mergeCell ref="C1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  <headerFooter>
    <oddHeader>&amp;C&amp;"-,Pogrubiony"&amp;10zał. 5b
Tabela 5 - Zestawienie zaprojektowanych pomieszczeń w budynku Sądu Apelacyjnego na podstawie programu funkcjonalno użytkowego</oddHeader>
    <oddFooter>&amp;C&amp;10str.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tab1</vt:lpstr>
      <vt:lpstr>tab2</vt:lpstr>
      <vt:lpstr>tab3</vt:lpstr>
      <vt:lpstr>tab4</vt:lpstr>
      <vt:lpstr>tab5</vt:lpstr>
      <vt:lpstr>'tab4'!Obszar_wydruku</vt:lpstr>
      <vt:lpstr>'tab5'!Obszar_wydruku</vt:lpstr>
      <vt:lpstr>'tab4'!Tytuły_wydruku</vt:lpstr>
      <vt:lpstr>'tab5'!Tytuły_wydruku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2021-09-03T13:00:53Z</dcterms:created>
  <dcterms:modified xsi:type="dcterms:W3CDTF">2021-10-14T16:20:51Z</dcterms:modified>
</cp:coreProperties>
</file>